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ailmissouri-my.sharepoint.com/personal/avmpf_umsystem_edu/Documents/Documents/Housekeeping RFP 31180/"/>
    </mc:Choice>
  </mc:AlternateContent>
  <xr:revisionPtr revIDLastSave="5" documentId="8_{052D5DA7-D1F0-421A-9BDF-49DD27DD855A}" xr6:coauthVersionLast="47" xr6:coauthVersionMax="47" xr10:uidLastSave="{01F6AF4A-7FA7-46A9-84A4-28383CCC97CF}"/>
  <bookViews>
    <workbookView xWindow="-25320" yWindow="-90" windowWidth="25440" windowHeight="15270" xr2:uid="{C0537CD0-7052-4EEA-AE69-5DCB73663FA1}"/>
  </bookViews>
  <sheets>
    <sheet name="Bundle B" sheetId="1" r:id="rId1"/>
  </sheets>
  <definedNames>
    <definedName name="_xlnm._FilterDatabase" localSheetId="0" hidden="1">'Bundle B'!$A$3:$L$33</definedName>
    <definedName name="_xlnm.Print_Titles" localSheetId="0">'Bundle B'!$1:$3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H31" i="1"/>
  <c r="H29" i="1"/>
  <c r="H26" i="1"/>
  <c r="H25" i="1"/>
  <c r="H24" i="1"/>
  <c r="H22" i="1"/>
  <c r="H21" i="1"/>
  <c r="H15" i="1"/>
  <c r="H19" i="1"/>
  <c r="H18" i="1"/>
  <c r="H17" i="1"/>
  <c r="H14" i="1"/>
  <c r="H12" i="1"/>
  <c r="H10" i="1"/>
  <c r="H9" i="1"/>
  <c r="H8" i="1"/>
  <c r="H7" i="1"/>
  <c r="H6" i="1"/>
  <c r="E30" i="1"/>
  <c r="E28" i="1"/>
  <c r="E23" i="1"/>
  <c r="E20" i="1"/>
  <c r="E16" i="1"/>
  <c r="E13" i="1"/>
  <c r="E11" i="1"/>
  <c r="E4" i="1"/>
  <c r="E33" i="1" l="1"/>
</calcChain>
</file>

<file path=xl/sharedStrings.xml><?xml version="1.0" encoding="utf-8"?>
<sst xmlns="http://schemas.openxmlformats.org/spreadsheetml/2006/main" count="94" uniqueCount="64">
  <si>
    <t>NET CLEANABLE SQUARE FOOTAGE</t>
  </si>
  <si>
    <t>HOURS</t>
  </si>
  <si>
    <t>FLOOR</t>
  </si>
  <si>
    <t>CLINIC</t>
  </si>
  <si>
    <t>BUILDING TOTAL</t>
  </si>
  <si>
    <t xml:space="preserve">Hitt Street Medical Building (UPMB) 1020 Hitt Street, Columbia, MO 65212                           NOTE:  This square footage includes the enclosed tunnel to ground UPMB.                                                 NOTE:  Full building is occupied by MUHC and public common areas (included in square footage) must also be maintained by contractor. </t>
  </si>
  <si>
    <t>Day Housekeeper (IN ADDITION TO EVENING HOUSEKEEPING STAFFING)</t>
  </si>
  <si>
    <t>Mon-Fri  9:00AM-5:00PM</t>
  </si>
  <si>
    <t>All floors</t>
  </si>
  <si>
    <t>Children's Cardiology Suite #0102, HR Suite #002</t>
  </si>
  <si>
    <t>Mon-Fri  8:00AM-5:00PM</t>
  </si>
  <si>
    <t>Ground</t>
  </si>
  <si>
    <t>Children's Specialty/Pharmacy</t>
  </si>
  <si>
    <t>1st</t>
  </si>
  <si>
    <t>2nd</t>
  </si>
  <si>
    <t>Maternal Fetal Care Center/Children's Specialty</t>
  </si>
  <si>
    <t>Mon-Fri  7:30AM-5:00PM</t>
  </si>
  <si>
    <t>3rd</t>
  </si>
  <si>
    <t>Obstetrics and Gynecology Clinic</t>
  </si>
  <si>
    <t>Mon-Fri  7:30AM-4:30PM</t>
  </si>
  <si>
    <t>4th</t>
  </si>
  <si>
    <t xml:space="preserve">A. P. Green Building, 1470 Jewell Avenue, Columbia, MO  65203                                            </t>
  </si>
  <si>
    <t>Mizzou Laboratories</t>
  </si>
  <si>
    <t>Mon-Fri 7:30AM-5:00PM</t>
  </si>
  <si>
    <t xml:space="preserve">Allton Building, 1530 Jewell Avenue, Columbia, MO 65203                                                     </t>
  </si>
  <si>
    <t>Mizzou EMS Ambulance Base</t>
  </si>
  <si>
    <t>24 Hours</t>
  </si>
  <si>
    <t xml:space="preserve">Sleep Disorders Center, 1580 Jewell Ave, Columbia, MO 65203                        </t>
  </si>
  <si>
    <t xml:space="preserve">Day Housekeeper (DAYS ONLY--NO EVENING HOUSEKEEPING ACTIVITIES)                  </t>
  </si>
  <si>
    <t>GR</t>
  </si>
  <si>
    <t>101 S. Fairview Road, Columbia, MO  65203</t>
  </si>
  <si>
    <t>Digestive Health &amp; GI Clinic</t>
  </si>
  <si>
    <t>Mon-Fri  6:00AM-5:00PM</t>
  </si>
  <si>
    <t>Internal Medicine Clinic</t>
  </si>
  <si>
    <t>Mon-Fri  8:00AM-6:00PM</t>
  </si>
  <si>
    <t>Quarterdeck Building, 2401 Lemone Industrial Blvd, Columbia, MO  65201                           NOTE:  Full building is occupied by MUHC and public common areas (included in square footage) must also be maintained by contractor.</t>
  </si>
  <si>
    <t>Gr</t>
  </si>
  <si>
    <t>Mon-Fri  7:00AM-3:30PM</t>
  </si>
  <si>
    <t>2003 W. Broadway, Columbia, MO 65203</t>
  </si>
  <si>
    <t>Occupational Med - Suite #100</t>
  </si>
  <si>
    <t>Mon-Fri  7:30AM-4:00PM</t>
  </si>
  <si>
    <t>909 Hitt St., Columbia, MO 65201 - Pershing Hall</t>
  </si>
  <si>
    <t>MUHC Offices</t>
  </si>
  <si>
    <t>Student Health</t>
  </si>
  <si>
    <t>TOTAL NET CLEANABLE SQUARE FOOTAGE ALL BUILDINGS</t>
  </si>
  <si>
    <t>***CONTRACTOR TO VERIFY NET CLEANABLE SQUARE FOOTAGE***</t>
  </si>
  <si>
    <t>Neurology and Sleep Disorders Clinic - CLOSED UNTIL 2026</t>
  </si>
  <si>
    <t>MUHC CLINIC AND SUPPORT BUILDING LOCATIONS - BUNDLE B</t>
  </si>
  <si>
    <t>M-F DAY</t>
  </si>
  <si>
    <t>M-F NIGHTLY</t>
  </si>
  <si>
    <t>M-F BETWEEN 7:00 AM-4:00 PM (NOT FULL TIME)</t>
  </si>
  <si>
    <t>ALL FLOORS</t>
  </si>
  <si>
    <t>CARPET</t>
  </si>
  <si>
    <t>HARD SURFACE</t>
  </si>
  <si>
    <t>M-F BEFORE 6 PM</t>
  </si>
  <si>
    <t>CLEAN FREQUENCY</t>
  </si>
  <si>
    <t>FLOORING</t>
  </si>
  <si>
    <t>STAFF LEVEL</t>
  </si>
  <si>
    <t>WEEKLY WORK HOURS</t>
  </si>
  <si>
    <t>COST PER SQUARE FOOT</t>
  </si>
  <si>
    <t>MONTHLY QUOTE</t>
  </si>
  <si>
    <t>Listing of MUHC location in the facility are below each Building/Address</t>
  </si>
  <si>
    <t>BUILDING/ADDRESS</t>
  </si>
  <si>
    <t>2nd - Floor will be closed for construction until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</si>
</sst>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24"/>
      <color theme="1"/>
      <name val="Aptos Narrow"/>
      <family val="2"/>
      <scheme val="minor"/>
    </font>
    <font>
      <sz val="8"/>
      <color rgb="FFFF0000"/>
      <name val="Arial"/>
      <family val="2"/>
    </font>
    <font>
      <sz val="8"/>
      <color theme="1"/>
      <name val="Aptos Narrow"/>
      <family val="2"/>
      <scheme val="minor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 vertical="center"/>
    </xf>
    <xf numFmtId="164" fontId="2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/>
    </xf>
    <xf numFmtId="1" fontId="6" fillId="3" borderId="1" xfId="0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5" fillId="3" borderId="8" xfId="0" applyFont="1" applyFill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6" fillId="0" borderId="8" xfId="0" applyFont="1" applyBorder="1" applyAlignment="1">
      <alignment vertical="center"/>
    </xf>
    <xf numFmtId="164" fontId="1" fillId="0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4" fontId="6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4" fillId="0" borderId="11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1" fillId="0" borderId="2" xfId="1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vertical="center"/>
    </xf>
    <xf numFmtId="164" fontId="2" fillId="2" borderId="16" xfId="1" applyNumberFormat="1" applyFont="1" applyFill="1" applyBorder="1" applyAlignment="1">
      <alignment vertical="center"/>
    </xf>
    <xf numFmtId="164" fontId="5" fillId="2" borderId="16" xfId="1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164" fontId="2" fillId="0" borderId="16" xfId="1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E2D0B-FCD8-4D38-91EE-307C6896EB29}">
  <sheetPr>
    <pageSetUpPr fitToPage="1"/>
  </sheetPr>
  <dimension ref="A1:L35"/>
  <sheetViews>
    <sheetView tabSelected="1" zoomScaleNormal="100" workbookViewId="0">
      <selection activeCell="C37" sqref="C37"/>
    </sheetView>
  </sheetViews>
  <sheetFormatPr defaultColWidth="8.85546875" defaultRowHeight="15" x14ac:dyDescent="0.25"/>
  <cols>
    <col min="1" max="1" width="71.140625" customWidth="1"/>
    <col min="2" max="2" width="22.7109375" style="1" bestFit="1" customWidth="1"/>
    <col min="3" max="3" width="17.5703125" customWidth="1"/>
    <col min="4" max="5" width="18.42578125" style="3" customWidth="1"/>
    <col min="6" max="6" width="13.5703125" customWidth="1"/>
    <col min="7" max="7" width="11.28515625" style="4" customWidth="1"/>
    <col min="8" max="8" width="12.85546875" customWidth="1"/>
    <col min="10" max="10" width="12" customWidth="1"/>
    <col min="11" max="12" width="11.5703125" customWidth="1"/>
  </cols>
  <sheetData>
    <row r="1" spans="1:12" ht="49.5" customHeight="1" thickBot="1" x14ac:dyDescent="0.3">
      <c r="A1" s="40" t="s">
        <v>47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x14ac:dyDescent="0.25">
      <c r="A2" s="5" t="s">
        <v>61</v>
      </c>
      <c r="B2" s="6"/>
      <c r="C2" s="7"/>
      <c r="D2" s="43" t="s">
        <v>0</v>
      </c>
      <c r="E2" s="43"/>
      <c r="F2" s="8"/>
      <c r="G2" s="39" t="s">
        <v>56</v>
      </c>
      <c r="H2" s="39"/>
      <c r="I2" s="9"/>
      <c r="J2" s="9"/>
      <c r="K2" s="9"/>
      <c r="L2" s="10"/>
    </row>
    <row r="3" spans="1:12" ht="36.75" customHeight="1" x14ac:dyDescent="0.25">
      <c r="A3" s="11" t="s">
        <v>62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55</v>
      </c>
      <c r="G3" s="12" t="s">
        <v>52</v>
      </c>
      <c r="H3" s="12" t="s">
        <v>53</v>
      </c>
      <c r="I3" s="12" t="s">
        <v>57</v>
      </c>
      <c r="J3" s="12" t="s">
        <v>58</v>
      </c>
      <c r="K3" s="12" t="s">
        <v>59</v>
      </c>
      <c r="L3" s="13" t="s">
        <v>60</v>
      </c>
    </row>
    <row r="4" spans="1:12" ht="51.75" customHeight="1" x14ac:dyDescent="0.25">
      <c r="A4" s="14" t="s">
        <v>5</v>
      </c>
      <c r="B4" s="15"/>
      <c r="C4" s="16"/>
      <c r="D4" s="17"/>
      <c r="E4" s="18">
        <f>D6+D7+D8+D9+D10-D8</f>
        <v>62851</v>
      </c>
      <c r="F4" s="19"/>
      <c r="G4" s="20"/>
      <c r="H4" s="19"/>
      <c r="I4" s="21"/>
      <c r="J4" s="21"/>
      <c r="K4" s="21"/>
      <c r="L4" s="22"/>
    </row>
    <row r="5" spans="1:12" x14ac:dyDescent="0.25">
      <c r="A5" s="24" t="s">
        <v>6</v>
      </c>
      <c r="B5" s="25" t="s">
        <v>7</v>
      </c>
      <c r="C5" s="26" t="s">
        <v>8</v>
      </c>
      <c r="D5" s="27">
        <v>0</v>
      </c>
      <c r="E5" s="27"/>
      <c r="F5" s="28" t="s">
        <v>48</v>
      </c>
      <c r="G5" s="29"/>
      <c r="H5" s="28"/>
      <c r="I5" s="28"/>
      <c r="J5" s="28"/>
      <c r="K5" s="28"/>
      <c r="L5" s="30"/>
    </row>
    <row r="6" spans="1:12" x14ac:dyDescent="0.25">
      <c r="A6" s="24" t="s">
        <v>9</v>
      </c>
      <c r="B6" s="25" t="s">
        <v>10</v>
      </c>
      <c r="C6" s="26" t="s">
        <v>11</v>
      </c>
      <c r="D6" s="27">
        <v>12823</v>
      </c>
      <c r="E6" s="27"/>
      <c r="F6" s="28" t="s">
        <v>49</v>
      </c>
      <c r="G6" s="29">
        <v>5787</v>
      </c>
      <c r="H6" s="31">
        <f>D6-G6</f>
        <v>7036</v>
      </c>
      <c r="I6" s="28"/>
      <c r="J6" s="28"/>
      <c r="K6" s="28"/>
      <c r="L6" s="30"/>
    </row>
    <row r="7" spans="1:12" x14ac:dyDescent="0.25">
      <c r="A7" s="24" t="s">
        <v>12</v>
      </c>
      <c r="B7" s="25" t="s">
        <v>10</v>
      </c>
      <c r="C7" s="26" t="s">
        <v>13</v>
      </c>
      <c r="D7" s="27">
        <v>18367</v>
      </c>
      <c r="E7" s="27"/>
      <c r="F7" s="28" t="s">
        <v>49</v>
      </c>
      <c r="G7" s="29">
        <v>3066</v>
      </c>
      <c r="H7" s="31">
        <f>D7-G7</f>
        <v>15301</v>
      </c>
      <c r="I7" s="28"/>
      <c r="J7" s="28"/>
      <c r="K7" s="28"/>
      <c r="L7" s="30"/>
    </row>
    <row r="8" spans="1:12" ht="48" x14ac:dyDescent="0.25">
      <c r="A8" s="24" t="s">
        <v>46</v>
      </c>
      <c r="B8" s="25" t="s">
        <v>10</v>
      </c>
      <c r="C8" s="38" t="s">
        <v>63</v>
      </c>
      <c r="D8" s="27">
        <v>20870</v>
      </c>
      <c r="E8" s="27"/>
      <c r="F8" s="28" t="s">
        <v>49</v>
      </c>
      <c r="G8" s="29">
        <v>12880</v>
      </c>
      <c r="H8" s="31">
        <f>D8-G8</f>
        <v>7990</v>
      </c>
      <c r="I8" s="28"/>
      <c r="J8" s="28"/>
      <c r="K8" s="28"/>
      <c r="L8" s="30"/>
    </row>
    <row r="9" spans="1:12" x14ac:dyDescent="0.25">
      <c r="A9" s="24" t="s">
        <v>15</v>
      </c>
      <c r="B9" s="25" t="s">
        <v>16</v>
      </c>
      <c r="C9" s="26" t="s">
        <v>17</v>
      </c>
      <c r="D9" s="27">
        <v>15726</v>
      </c>
      <c r="E9" s="27"/>
      <c r="F9" s="28" t="s">
        <v>49</v>
      </c>
      <c r="G9" s="29">
        <v>3031</v>
      </c>
      <c r="H9" s="31">
        <f>D9-G9</f>
        <v>12695</v>
      </c>
      <c r="I9" s="28"/>
      <c r="J9" s="28"/>
      <c r="K9" s="28"/>
      <c r="L9" s="30"/>
    </row>
    <row r="10" spans="1:12" x14ac:dyDescent="0.25">
      <c r="A10" s="32" t="s">
        <v>18</v>
      </c>
      <c r="B10" s="25" t="s">
        <v>19</v>
      </c>
      <c r="C10" s="26" t="s">
        <v>20</v>
      </c>
      <c r="D10" s="27">
        <v>15935</v>
      </c>
      <c r="E10" s="27"/>
      <c r="F10" s="28" t="s">
        <v>49</v>
      </c>
      <c r="G10" s="29">
        <v>2225</v>
      </c>
      <c r="H10" s="31">
        <f>D10-G10</f>
        <v>13710</v>
      </c>
      <c r="I10" s="28"/>
      <c r="J10" s="28"/>
      <c r="K10" s="28"/>
      <c r="L10" s="30"/>
    </row>
    <row r="11" spans="1:12" x14ac:dyDescent="0.25">
      <c r="A11" s="14" t="s">
        <v>21</v>
      </c>
      <c r="B11" s="15"/>
      <c r="C11" s="16"/>
      <c r="D11" s="18"/>
      <c r="E11" s="18">
        <f>D12</f>
        <v>15153</v>
      </c>
      <c r="F11" s="19"/>
      <c r="G11" s="20"/>
      <c r="H11" s="21"/>
      <c r="I11" s="21"/>
      <c r="J11" s="21"/>
      <c r="K11" s="21"/>
      <c r="L11" s="22"/>
    </row>
    <row r="12" spans="1:12" x14ac:dyDescent="0.25">
      <c r="A12" s="32" t="s">
        <v>22</v>
      </c>
      <c r="B12" s="25" t="s">
        <v>23</v>
      </c>
      <c r="C12" s="26" t="s">
        <v>13</v>
      </c>
      <c r="D12" s="27">
        <v>15153</v>
      </c>
      <c r="E12" s="27"/>
      <c r="F12" s="28" t="s">
        <v>49</v>
      </c>
      <c r="G12" s="29">
        <v>232</v>
      </c>
      <c r="H12" s="31">
        <f>D12-G12</f>
        <v>14921</v>
      </c>
      <c r="I12" s="28"/>
      <c r="J12" s="28"/>
      <c r="K12" s="28"/>
      <c r="L12" s="30"/>
    </row>
    <row r="13" spans="1:12" x14ac:dyDescent="0.25">
      <c r="A13" s="14" t="s">
        <v>24</v>
      </c>
      <c r="B13" s="15"/>
      <c r="C13" s="16"/>
      <c r="D13" s="18"/>
      <c r="E13" s="18">
        <f>D14+D15</f>
        <v>16066</v>
      </c>
      <c r="F13" s="19"/>
      <c r="G13" s="20"/>
      <c r="H13" s="21"/>
      <c r="I13" s="21"/>
      <c r="J13" s="21"/>
      <c r="K13" s="21"/>
      <c r="L13" s="22"/>
    </row>
    <row r="14" spans="1:12" x14ac:dyDescent="0.25">
      <c r="A14" s="32" t="s">
        <v>25</v>
      </c>
      <c r="B14" s="25" t="s">
        <v>26</v>
      </c>
      <c r="C14" s="26" t="s">
        <v>13</v>
      </c>
      <c r="D14" s="27">
        <v>7932</v>
      </c>
      <c r="E14" s="27"/>
      <c r="F14" s="48" t="s">
        <v>54</v>
      </c>
      <c r="G14" s="29">
        <v>1921</v>
      </c>
      <c r="H14" s="31">
        <f>D14-G14</f>
        <v>6011</v>
      </c>
      <c r="I14" s="28"/>
      <c r="J14" s="28"/>
      <c r="K14" s="28"/>
      <c r="L14" s="30"/>
    </row>
    <row r="15" spans="1:12" x14ac:dyDescent="0.25">
      <c r="A15" s="32"/>
      <c r="B15" s="25"/>
      <c r="C15" s="26" t="s">
        <v>14</v>
      </c>
      <c r="D15" s="27">
        <v>8134</v>
      </c>
      <c r="E15" s="27"/>
      <c r="F15" s="49"/>
      <c r="G15" s="29">
        <v>2026</v>
      </c>
      <c r="H15" s="31">
        <f>D15-G15</f>
        <v>6108</v>
      </c>
      <c r="I15" s="28"/>
      <c r="J15" s="28"/>
      <c r="K15" s="28"/>
      <c r="L15" s="30"/>
    </row>
    <row r="16" spans="1:12" x14ac:dyDescent="0.25">
      <c r="A16" s="14" t="s">
        <v>27</v>
      </c>
      <c r="B16" s="15"/>
      <c r="C16" s="16"/>
      <c r="D16" s="17"/>
      <c r="E16" s="18">
        <f>D17+D18+D19</f>
        <v>12135</v>
      </c>
      <c r="F16" s="19"/>
      <c r="G16" s="20"/>
      <c r="H16" s="21"/>
      <c r="I16" s="21"/>
      <c r="J16" s="21"/>
      <c r="K16" s="21"/>
      <c r="L16" s="22"/>
    </row>
    <row r="17" spans="1:12" x14ac:dyDescent="0.25">
      <c r="A17" s="24"/>
      <c r="B17" s="50" t="s">
        <v>28</v>
      </c>
      <c r="C17" s="26" t="s">
        <v>29</v>
      </c>
      <c r="D17" s="27">
        <v>1296</v>
      </c>
      <c r="E17" s="27"/>
      <c r="F17" s="45" t="s">
        <v>50</v>
      </c>
      <c r="G17" s="29">
        <v>0</v>
      </c>
      <c r="H17" s="31">
        <f>D17-G17</f>
        <v>1296</v>
      </c>
      <c r="I17" s="28"/>
      <c r="J17" s="28"/>
      <c r="K17" s="28"/>
      <c r="L17" s="30"/>
    </row>
    <row r="18" spans="1:12" x14ac:dyDescent="0.25">
      <c r="A18" s="24"/>
      <c r="B18" s="51"/>
      <c r="C18" s="26" t="s">
        <v>13</v>
      </c>
      <c r="D18" s="27">
        <v>6877</v>
      </c>
      <c r="E18" s="27"/>
      <c r="F18" s="46"/>
      <c r="G18" s="29">
        <v>0</v>
      </c>
      <c r="H18" s="31">
        <f>D18-G18</f>
        <v>6877</v>
      </c>
      <c r="I18" s="28"/>
      <c r="J18" s="28"/>
      <c r="K18" s="28"/>
      <c r="L18" s="30"/>
    </row>
    <row r="19" spans="1:12" x14ac:dyDescent="0.25">
      <c r="A19" s="24"/>
      <c r="B19" s="52"/>
      <c r="C19" s="26" t="s">
        <v>14</v>
      </c>
      <c r="D19" s="27">
        <v>3962</v>
      </c>
      <c r="E19" s="27"/>
      <c r="F19" s="47"/>
      <c r="G19" s="29">
        <v>0</v>
      </c>
      <c r="H19" s="31">
        <f>D19-G19</f>
        <v>3962</v>
      </c>
      <c r="I19" s="28"/>
      <c r="J19" s="28"/>
      <c r="K19" s="28"/>
      <c r="L19" s="30"/>
    </row>
    <row r="20" spans="1:12" x14ac:dyDescent="0.25">
      <c r="A20" s="23" t="s">
        <v>30</v>
      </c>
      <c r="B20" s="15"/>
      <c r="C20" s="16"/>
      <c r="D20" s="18"/>
      <c r="E20" s="18">
        <f>D21+D22</f>
        <v>16587</v>
      </c>
      <c r="F20" s="19"/>
      <c r="G20" s="20"/>
      <c r="H20" s="21"/>
      <c r="I20" s="21"/>
      <c r="J20" s="21"/>
      <c r="K20" s="21"/>
      <c r="L20" s="22"/>
    </row>
    <row r="21" spans="1:12" x14ac:dyDescent="0.25">
      <c r="A21" s="32" t="s">
        <v>31</v>
      </c>
      <c r="B21" s="25" t="s">
        <v>32</v>
      </c>
      <c r="C21" s="26" t="s">
        <v>13</v>
      </c>
      <c r="D21" s="27">
        <v>8937</v>
      </c>
      <c r="E21" s="27"/>
      <c r="F21" s="28" t="s">
        <v>49</v>
      </c>
      <c r="G21" s="29">
        <v>6364</v>
      </c>
      <c r="H21" s="31">
        <f>D21-G21</f>
        <v>2573</v>
      </c>
      <c r="I21" s="28"/>
      <c r="J21" s="28"/>
      <c r="K21" s="28"/>
      <c r="L21" s="30"/>
    </row>
    <row r="22" spans="1:12" x14ac:dyDescent="0.25">
      <c r="A22" s="32" t="s">
        <v>33</v>
      </c>
      <c r="B22" s="25" t="s">
        <v>34</v>
      </c>
      <c r="C22" s="26" t="s">
        <v>13</v>
      </c>
      <c r="D22" s="27">
        <v>7650</v>
      </c>
      <c r="E22" s="27"/>
      <c r="F22" s="28" t="s">
        <v>49</v>
      </c>
      <c r="G22" s="29">
        <v>1910</v>
      </c>
      <c r="H22" s="31">
        <f>D22-G22</f>
        <v>5740</v>
      </c>
      <c r="I22" s="28"/>
      <c r="J22" s="28"/>
      <c r="K22" s="28"/>
      <c r="L22" s="30"/>
    </row>
    <row r="23" spans="1:12" ht="36" x14ac:dyDescent="0.25">
      <c r="A23" s="14" t="s">
        <v>35</v>
      </c>
      <c r="B23" s="15"/>
      <c r="C23" s="16"/>
      <c r="D23" s="18"/>
      <c r="E23" s="18">
        <f>D24+D25+D26</f>
        <v>142841</v>
      </c>
      <c r="F23" s="19"/>
      <c r="G23" s="20"/>
      <c r="H23" s="21"/>
      <c r="I23" s="21"/>
      <c r="J23" s="21"/>
      <c r="K23" s="21"/>
      <c r="L23" s="22"/>
    </row>
    <row r="24" spans="1:12" x14ac:dyDescent="0.25">
      <c r="A24" s="24"/>
      <c r="B24" s="25"/>
      <c r="C24" s="26" t="s">
        <v>36</v>
      </c>
      <c r="D24" s="27">
        <v>25616</v>
      </c>
      <c r="E24" s="27"/>
      <c r="F24" s="28" t="s">
        <v>49</v>
      </c>
      <c r="G24" s="33">
        <v>24112</v>
      </c>
      <c r="H24" s="31">
        <f>D24-G24</f>
        <v>1504</v>
      </c>
      <c r="I24" s="28"/>
      <c r="J24" s="28"/>
      <c r="K24" s="28"/>
      <c r="L24" s="30"/>
    </row>
    <row r="25" spans="1:12" x14ac:dyDescent="0.25">
      <c r="A25" s="24"/>
      <c r="B25" s="25"/>
      <c r="C25" s="26" t="s">
        <v>13</v>
      </c>
      <c r="D25" s="27">
        <v>67251</v>
      </c>
      <c r="E25" s="27"/>
      <c r="F25" s="28" t="s">
        <v>49</v>
      </c>
      <c r="G25" s="33">
        <v>39750</v>
      </c>
      <c r="H25" s="31">
        <f>D25-G25</f>
        <v>27501</v>
      </c>
      <c r="I25" s="28"/>
      <c r="J25" s="28"/>
      <c r="K25" s="28"/>
      <c r="L25" s="30"/>
    </row>
    <row r="26" spans="1:12" x14ac:dyDescent="0.25">
      <c r="A26" s="24"/>
      <c r="B26" s="25"/>
      <c r="C26" s="26" t="s">
        <v>14</v>
      </c>
      <c r="D26" s="27">
        <v>49974</v>
      </c>
      <c r="E26" s="27"/>
      <c r="F26" s="28" t="s">
        <v>49</v>
      </c>
      <c r="G26" s="33">
        <v>43957</v>
      </c>
      <c r="H26" s="31">
        <f>D26-G26</f>
        <v>6017</v>
      </c>
      <c r="I26" s="28"/>
      <c r="J26" s="28"/>
      <c r="K26" s="28"/>
      <c r="L26" s="30"/>
    </row>
    <row r="27" spans="1:12" x14ac:dyDescent="0.25">
      <c r="A27" s="32" t="s">
        <v>6</v>
      </c>
      <c r="B27" s="34" t="s">
        <v>37</v>
      </c>
      <c r="C27" s="35" t="s">
        <v>51</v>
      </c>
      <c r="D27" s="27">
        <v>0</v>
      </c>
      <c r="E27" s="27"/>
      <c r="F27" s="36" t="s">
        <v>48</v>
      </c>
      <c r="G27" s="29"/>
      <c r="H27" s="31"/>
      <c r="I27" s="28"/>
      <c r="J27" s="28"/>
      <c r="K27" s="28"/>
      <c r="L27" s="30"/>
    </row>
    <row r="28" spans="1:12" x14ac:dyDescent="0.25">
      <c r="A28" s="23" t="s">
        <v>38</v>
      </c>
      <c r="B28" s="15"/>
      <c r="C28" s="16"/>
      <c r="D28" s="17"/>
      <c r="E28" s="18">
        <f>D29</f>
        <v>3766</v>
      </c>
      <c r="F28" s="21"/>
      <c r="G28" s="20"/>
      <c r="H28" s="21"/>
      <c r="I28" s="21"/>
      <c r="J28" s="21"/>
      <c r="K28" s="21"/>
      <c r="L28" s="22"/>
    </row>
    <row r="29" spans="1:12" x14ac:dyDescent="0.25">
      <c r="A29" s="32" t="s">
        <v>39</v>
      </c>
      <c r="B29" s="25" t="s">
        <v>40</v>
      </c>
      <c r="C29" s="26" t="s">
        <v>13</v>
      </c>
      <c r="D29" s="37">
        <v>3766</v>
      </c>
      <c r="E29" s="37"/>
      <c r="F29" s="28" t="s">
        <v>49</v>
      </c>
      <c r="G29" s="29">
        <v>663</v>
      </c>
      <c r="H29" s="31">
        <f>D29-G29</f>
        <v>3103</v>
      </c>
      <c r="I29" s="28"/>
      <c r="J29" s="28"/>
      <c r="K29" s="28"/>
      <c r="L29" s="30"/>
    </row>
    <row r="30" spans="1:12" x14ac:dyDescent="0.25">
      <c r="A30" s="23" t="s">
        <v>41</v>
      </c>
      <c r="B30" s="15"/>
      <c r="C30" s="16"/>
      <c r="D30" s="17"/>
      <c r="E30" s="18">
        <f>D32+D31</f>
        <v>30053</v>
      </c>
      <c r="F30" s="21"/>
      <c r="G30" s="20"/>
      <c r="H30" s="21"/>
      <c r="I30" s="21"/>
      <c r="J30" s="21"/>
      <c r="K30" s="21"/>
      <c r="L30" s="22"/>
    </row>
    <row r="31" spans="1:12" x14ac:dyDescent="0.25">
      <c r="A31" s="32" t="s">
        <v>42</v>
      </c>
      <c r="B31" s="34" t="s">
        <v>10</v>
      </c>
      <c r="C31" s="26" t="s">
        <v>13</v>
      </c>
      <c r="D31" s="27">
        <v>13742</v>
      </c>
      <c r="E31" s="27"/>
      <c r="F31" s="28" t="s">
        <v>49</v>
      </c>
      <c r="G31" s="33">
        <v>7071</v>
      </c>
      <c r="H31" s="31">
        <f>D31-G31</f>
        <v>6671</v>
      </c>
      <c r="I31" s="28"/>
      <c r="J31" s="28"/>
      <c r="K31" s="28"/>
      <c r="L31" s="30"/>
    </row>
    <row r="32" spans="1:12" ht="15.75" thickBot="1" x14ac:dyDescent="0.3">
      <c r="A32" s="53" t="s">
        <v>43</v>
      </c>
      <c r="B32" s="54" t="s">
        <v>10</v>
      </c>
      <c r="C32" s="55" t="s">
        <v>14</v>
      </c>
      <c r="D32" s="56">
        <v>16311</v>
      </c>
      <c r="E32" s="56"/>
      <c r="F32" s="57" t="s">
        <v>49</v>
      </c>
      <c r="G32" s="58">
        <v>5774</v>
      </c>
      <c r="H32" s="59">
        <f>D32-G32</f>
        <v>10537</v>
      </c>
      <c r="I32" s="57"/>
      <c r="J32" s="57"/>
      <c r="K32" s="57"/>
      <c r="L32" s="60"/>
    </row>
    <row r="33" spans="1:12" ht="15.75" thickBot="1" x14ac:dyDescent="0.3">
      <c r="A33" s="61" t="s">
        <v>44</v>
      </c>
      <c r="B33" s="62"/>
      <c r="C33" s="63"/>
      <c r="D33" s="64"/>
      <c r="E33" s="65">
        <f>SUM(E4:E32)</f>
        <v>299452</v>
      </c>
      <c r="F33" s="66"/>
      <c r="G33" s="67"/>
      <c r="H33" s="68"/>
      <c r="I33" s="66"/>
      <c r="J33" s="66"/>
      <c r="K33" s="66"/>
      <c r="L33" s="69"/>
    </row>
    <row r="34" spans="1:12" x14ac:dyDescent="0.25">
      <c r="D34" s="2"/>
      <c r="E34" s="2"/>
    </row>
    <row r="35" spans="1:12" ht="31.5" x14ac:dyDescent="0.5">
      <c r="A35" s="44" t="s">
        <v>45</v>
      </c>
      <c r="B35" s="44"/>
      <c r="C35" s="44"/>
      <c r="D35" s="44"/>
      <c r="E35" s="44"/>
    </row>
  </sheetData>
  <autoFilter ref="A3:L33" xr:uid="{C27E2D0B-FCD8-4D38-91EE-307C6896EB29}"/>
  <mergeCells count="7">
    <mergeCell ref="G2:H2"/>
    <mergeCell ref="A1:L1"/>
    <mergeCell ref="D2:E2"/>
    <mergeCell ref="A35:E35"/>
    <mergeCell ref="F17:F19"/>
    <mergeCell ref="F14:F15"/>
    <mergeCell ref="B17:B19"/>
  </mergeCells>
  <pageMargins left="0.3" right="0.17" top="0.04" bottom="0.23" header="0.18" footer="0.2"/>
  <pageSetup scale="57" fitToHeight="0" orientation="landscape"/>
  <headerFooter>
    <oddFooter>Page &amp;P of &amp;N</oddFooter>
  </headerFooter>
  <rowBreaks count="1" manualBreakCount="1">
    <brk id="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EE88388626F4CB9223242FF0A5FB9" ma:contentTypeVersion="15" ma:contentTypeDescription="Create a new document." ma:contentTypeScope="" ma:versionID="8a51bc0a98095c23af93ad1440ba1435">
  <xsd:schema xmlns:xsd="http://www.w3.org/2001/XMLSchema" xmlns:xs="http://www.w3.org/2001/XMLSchema" xmlns:p="http://schemas.microsoft.com/office/2006/metadata/properties" xmlns:ns2="5935c7f0-e883-4bcb-85a7-15c4ef740ae3" xmlns:ns3="9648ca1c-938a-44f6-94d8-435dff3f4dc8" targetNamespace="http://schemas.microsoft.com/office/2006/metadata/properties" ma:root="true" ma:fieldsID="d730c108952d5f00d6d72178649c4c5c" ns2:_="" ns3:_="">
    <xsd:import namespace="5935c7f0-e883-4bcb-85a7-15c4ef740ae3"/>
    <xsd:import namespace="9648ca1c-938a-44f6-94d8-435dff3f4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5c7f0-e883-4bcb-85a7-15c4ef740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8ca1c-938a-44f6-94d8-435dff3f4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ea2b959-934a-4b75-86c6-1e2c2b6ac5cd}" ma:internalName="TaxCatchAll" ma:showField="CatchAllData" ma:web="9648ca1c-938a-44f6-94d8-435dff3f4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35c7f0-e883-4bcb-85a7-15c4ef740ae3">
      <Terms xmlns="http://schemas.microsoft.com/office/infopath/2007/PartnerControls"/>
    </lcf76f155ced4ddcb4097134ff3c332f>
    <TaxCatchAll xmlns="9648ca1c-938a-44f6-94d8-435dff3f4dc8" xsi:nil="true"/>
  </documentManagement>
</p:properties>
</file>

<file path=customXml/itemProps1.xml><?xml version="1.0" encoding="utf-8"?>
<ds:datastoreItem xmlns:ds="http://schemas.openxmlformats.org/officeDocument/2006/customXml" ds:itemID="{AD93411C-D6B9-4D8D-A098-2FC405A690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35c7f0-e883-4bcb-85a7-15c4ef740ae3"/>
    <ds:schemaRef ds:uri="9648ca1c-938a-44f6-94d8-435dff3f4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999815-2844-4DBE-9787-C560B0A4F3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01D286-B558-4071-A6DB-C6FFECC766B4}">
  <ds:schemaRefs>
    <ds:schemaRef ds:uri="http://schemas.microsoft.com/office/2006/metadata/properties"/>
    <ds:schemaRef ds:uri="http://schemas.microsoft.com/office/infopath/2007/PartnerControls"/>
    <ds:schemaRef ds:uri="5935c7f0-e883-4bcb-85a7-15c4ef740ae3"/>
    <ds:schemaRef ds:uri="9648ca1c-938a-44f6-94d8-435dff3f4dc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B</vt:lpstr>
      <vt:lpstr>'Bundle B'!Print_Titles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Jarboe, Seth</dc:creator>
  <cp:keywords/>
  <dc:description/>
  <cp:lastModifiedBy>Varner, Amy</cp:lastModifiedBy>
  <cp:revision/>
  <dcterms:created xsi:type="dcterms:W3CDTF">2024-12-13T16:07:14Z</dcterms:created>
  <dcterms:modified xsi:type="dcterms:W3CDTF">2025-02-03T18:54:12Z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0x010100007EE88388626F4CB9223242FF0A5FB9</vt:lpwstr>
  </property>
</Properties>
</file>