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ailmissouri-my.sharepoint.com/personal/avmpf_umsystem_edu/Documents/Documents/Housekeeping RFP 31180/"/>
    </mc:Choice>
  </mc:AlternateContent>
  <xr:revisionPtr revIDLastSave="23" documentId="8_{99C8EEDA-EDF0-4070-B8FA-1B9AEF8F7469}" xr6:coauthVersionLast="47" xr6:coauthVersionMax="47" xr10:uidLastSave="{AEEC90C7-441F-47B0-93DC-C136C0E1922B}"/>
  <bookViews>
    <workbookView xWindow="-25320" yWindow="-90" windowWidth="25440" windowHeight="15270" xr2:uid="{B80E501F-9338-48B4-B867-D078706BCA0F}"/>
  </bookViews>
  <sheets>
    <sheet name="Bundle A" sheetId="1" r:id="rId1"/>
  </sheets>
  <definedNames>
    <definedName name="_xlnm._FilterDatabase" localSheetId="0" hidden="1">'Bundle A'!$A$3:$L$46</definedName>
    <definedName name="_xlnm.Print_Titles" localSheetId="0">'Bundle A'!$1:$3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E44" i="1"/>
  <c r="H41" i="1"/>
  <c r="H43" i="1"/>
  <c r="H40" i="1"/>
  <c r="H38" i="1"/>
  <c r="H36" i="1"/>
  <c r="H35" i="1"/>
  <c r="H33" i="1"/>
  <c r="H31" i="1"/>
  <c r="H29" i="1"/>
  <c r="H27" i="1"/>
  <c r="H26" i="1"/>
  <c r="H25" i="1"/>
  <c r="H24" i="1"/>
  <c r="H21" i="1"/>
  <c r="H20" i="1"/>
  <c r="H19" i="1"/>
  <c r="H18" i="1"/>
  <c r="H17" i="1"/>
  <c r="H15" i="1"/>
  <c r="H13" i="1"/>
  <c r="H11" i="1"/>
  <c r="H10" i="1"/>
  <c r="H8" i="1"/>
  <c r="H7" i="1"/>
  <c r="H5" i="1"/>
  <c r="E42" i="1"/>
  <c r="E39" i="1"/>
  <c r="E37" i="1"/>
  <c r="E34" i="1"/>
  <c r="E32" i="1"/>
  <c r="E30" i="1"/>
  <c r="E28" i="1"/>
  <c r="E23" i="1"/>
  <c r="E16" i="1"/>
  <c r="E14" i="1"/>
  <c r="E12" i="1"/>
  <c r="E9" i="1"/>
  <c r="E6" i="1"/>
  <c r="E4" i="1"/>
  <c r="E46" i="1" l="1"/>
</calcChain>
</file>

<file path=xl/sharedStrings.xml><?xml version="1.0" encoding="utf-8"?>
<sst xmlns="http://schemas.openxmlformats.org/spreadsheetml/2006/main" count="129" uniqueCount="76">
  <si>
    <t>NET CLEANABLE SQUARE FOOTAGE</t>
  </si>
  <si>
    <t>HOURS</t>
  </si>
  <si>
    <t>FLOOR</t>
  </si>
  <si>
    <t>CLINIC</t>
  </si>
  <si>
    <t>BUILDING TOTAL</t>
  </si>
  <si>
    <t>204 N. Keene Street, Columbia, MO 65203</t>
  </si>
  <si>
    <t>Children's Orthopaedics</t>
  </si>
  <si>
    <t>Mon-Fri  8:00AM-5:00PM</t>
  </si>
  <si>
    <t>1st</t>
  </si>
  <si>
    <t>303 N. Keene Street, Columbia, MO 65203</t>
  </si>
  <si>
    <t>Keene Family Medicine Suite #301</t>
  </si>
  <si>
    <t>Mon-Fri  7:30AM-5:00PM</t>
  </si>
  <si>
    <t>3rd</t>
  </si>
  <si>
    <t>Columbia ENT Suite #401</t>
  </si>
  <si>
    <t>4th</t>
  </si>
  <si>
    <t>Aspen Medical Park 525 Keene Street, Columbia, MO 65203</t>
  </si>
  <si>
    <t>Children's Therapy Center Suite #101</t>
  </si>
  <si>
    <t>Mon-Fri  7:00AM-6:00PM</t>
  </si>
  <si>
    <t>Hearing &amp; Balance Center Suite #201</t>
  </si>
  <si>
    <t>2nd</t>
  </si>
  <si>
    <t>812 N. Keene Street Columbia, MO 65203</t>
  </si>
  <si>
    <t xml:space="preserve">ENT &amp; Allergy Clinic </t>
  </si>
  <si>
    <t>3215 N. Wingate Dr. Columbia, MO 65203</t>
  </si>
  <si>
    <t>Mason Eye Clinic - East</t>
  </si>
  <si>
    <t>1st/2nd</t>
  </si>
  <si>
    <t>404 Keene Street, Columbia, MO 65201</t>
  </si>
  <si>
    <t>Keene Street Medical 1st Floor</t>
  </si>
  <si>
    <t>Keene Street Medical 2nd Floor</t>
  </si>
  <si>
    <t>Keene Street Medical Engineering</t>
  </si>
  <si>
    <t>Keene Street Medical Outpatient Pharmacy</t>
  </si>
  <si>
    <t>KSMC Day Housekeeper</t>
  </si>
  <si>
    <t>Mon-Fri  9:30AM-5:00PM</t>
  </si>
  <si>
    <t>Keene Medical Building, 500 N. Keene Street, Columbia, MO 65203</t>
  </si>
  <si>
    <t>Reproductive Health and Fertility Center Suite #203</t>
  </si>
  <si>
    <t>Weight Management and Metabolic Center Suite #301/305/402</t>
  </si>
  <si>
    <t>Female Continence and Advanced Pelvic Surgery Clinic Suite #303/306</t>
  </si>
  <si>
    <t>Heart and Vascular Clinic Suite #401/406</t>
  </si>
  <si>
    <t>4040 Rangeline Street, Columbia, MO  65202</t>
  </si>
  <si>
    <t>Mizzou Therapy Services - Rangeline</t>
  </si>
  <si>
    <t>2325 Smiley Lane, Columbia, MO  65202</t>
  </si>
  <si>
    <t xml:space="preserve">Smiley Lane Medical Clinic </t>
  </si>
  <si>
    <t>Mon-Fri  7:30AM-6:00PM</t>
  </si>
  <si>
    <t>2202 Nelwood Dr, Columbia, MO 65202</t>
  </si>
  <si>
    <t>Engineering Offices and Warehouse</t>
  </si>
  <si>
    <t>Mon-Fri  7:30AM-5:30PM</t>
  </si>
  <si>
    <t>3315 Berrywood Dr, Columbia, MO 65201</t>
  </si>
  <si>
    <t>Cosmopolitan International Diabetes and Endocrinology Center - Clinic</t>
  </si>
  <si>
    <t>CIDEC Offices</t>
  </si>
  <si>
    <t>7115 E. St. Charles Rd, Columbia, MO 65202</t>
  </si>
  <si>
    <t>Battle Avenue Medical Building</t>
  </si>
  <si>
    <t>404 Keene Street, Columbia, MO 65201 - Health Pavilion</t>
  </si>
  <si>
    <t>Neurology and Sleep Disorders Clinic - Suite #101</t>
  </si>
  <si>
    <t>Conference Rooms/Restrooms</t>
  </si>
  <si>
    <t>Digestive Health &amp; GI Clinic</t>
  </si>
  <si>
    <t>South Pavilion</t>
  </si>
  <si>
    <t>TOTAL NET CLEANABLE SQUARE FOOTAGE ALL BUILDINGS</t>
  </si>
  <si>
    <t>***CONTRACTOR TO VERIFY NET CLEANABLE SQUARE FOOTAGE***</t>
  </si>
  <si>
    <t>Keene Street Medical 3rd Floor - Floor Currently Closed</t>
  </si>
  <si>
    <t>MUHC CLINIC AND SUPPORT BUILDING LOCATIONS - BUNDLE A</t>
  </si>
  <si>
    <t>CLEAN FREQUENCY</t>
  </si>
  <si>
    <t>M-F NIGHTLY</t>
  </si>
  <si>
    <t>2X WEEKLY DAY</t>
  </si>
  <si>
    <t>M-F DAY</t>
  </si>
  <si>
    <t>FLOORING</t>
  </si>
  <si>
    <t>CARPET</t>
  </si>
  <si>
    <t>HARD SURFACE</t>
  </si>
  <si>
    <t>305 N. Keene St., Columbia, MO 65201 - FACILITY OPENING ON HOLD</t>
  </si>
  <si>
    <t>OFFICES</t>
  </si>
  <si>
    <t>2ND</t>
  </si>
  <si>
    <t>WEEKLY WORK HOURS</t>
  </si>
  <si>
    <t>STAFF LEVEL</t>
  </si>
  <si>
    <t>COST PER SQUARE FOOT</t>
  </si>
  <si>
    <t>MONTHLY QUOTE</t>
  </si>
  <si>
    <t>Listing of MUHC location in the facility are below each Building/Address</t>
  </si>
  <si>
    <t>Floor Currently Closed</t>
  </si>
  <si>
    <t>BUILDING/ADDRESS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</si>
</sst>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24"/>
      <color theme="1"/>
      <name val="Aptos Narrow"/>
      <family val="2"/>
      <scheme val="minor"/>
    </font>
    <font>
      <sz val="8"/>
      <color rgb="FFFF0000"/>
      <name val="Arial"/>
      <family val="2"/>
    </font>
    <font>
      <b/>
      <sz val="11"/>
      <color rgb="FFFF0000"/>
      <name val="Aptos Narrow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left" vertical="center"/>
    </xf>
    <xf numFmtId="164" fontId="2" fillId="0" borderId="0" xfId="1" applyNumberFormat="1" applyFont="1"/>
    <xf numFmtId="164" fontId="0" fillId="0" borderId="0" xfId="1" applyNumberFormat="1" applyFont="1"/>
    <xf numFmtId="0" fontId="8" fillId="0" borderId="0" xfId="0" applyFont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/>
    </xf>
    <xf numFmtId="164" fontId="3" fillId="0" borderId="5" xfId="1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2" borderId="12" xfId="0" applyFont="1" applyFill="1" applyBorder="1"/>
    <xf numFmtId="0" fontId="4" fillId="2" borderId="13" xfId="0" applyFont="1" applyFill="1" applyBorder="1" applyAlignment="1">
      <alignment horizontal="left" vertical="center"/>
    </xf>
    <xf numFmtId="0" fontId="2" fillId="2" borderId="13" xfId="0" applyFont="1" applyFill="1" applyBorder="1"/>
    <xf numFmtId="164" fontId="2" fillId="2" borderId="13" xfId="1" applyNumberFormat="1" applyFont="1" applyFill="1" applyBorder="1"/>
    <xf numFmtId="164" fontId="4" fillId="2" borderId="13" xfId="1" applyNumberFormat="1" applyFont="1" applyFill="1" applyBorder="1" applyAlignment="1">
      <alignment horizontal="center"/>
    </xf>
    <xf numFmtId="0" fontId="0" fillId="0" borderId="13" xfId="0" applyBorder="1"/>
    <xf numFmtId="164" fontId="2" fillId="0" borderId="13" xfId="1" applyNumberFormat="1" applyFont="1" applyFill="1" applyBorder="1"/>
    <xf numFmtId="0" fontId="2" fillId="0" borderId="13" xfId="0" applyFont="1" applyBorder="1"/>
    <xf numFmtId="0" fontId="0" fillId="0" borderId="14" xfId="0" applyBorder="1"/>
    <xf numFmtId="0" fontId="9" fillId="0" borderId="15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0" fontId="5" fillId="0" borderId="7" xfId="0" applyFont="1" applyBorder="1"/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1" fillId="0" borderId="1" xfId="1" applyNumberFormat="1" applyFont="1" applyBorder="1"/>
    <xf numFmtId="164" fontId="0" fillId="0" borderId="1" xfId="0" applyNumberFormat="1" applyFont="1" applyBorder="1"/>
    <xf numFmtId="0" fontId="0" fillId="0" borderId="1" xfId="0" applyFont="1" applyBorder="1"/>
    <xf numFmtId="0" fontId="0" fillId="0" borderId="8" xfId="0" applyFont="1" applyBorder="1"/>
    <xf numFmtId="0" fontId="5" fillId="0" borderId="7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164" fontId="1" fillId="0" borderId="1" xfId="1" applyNumberFormat="1" applyFont="1" applyFill="1" applyBorder="1"/>
    <xf numFmtId="164" fontId="0" fillId="0" borderId="1" xfId="0" applyNumberFormat="1" applyFont="1" applyFill="1" applyBorder="1"/>
    <xf numFmtId="0" fontId="0" fillId="0" borderId="1" xfId="0" applyFont="1" applyFill="1" applyBorder="1"/>
    <xf numFmtId="0" fontId="0" fillId="0" borderId="8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4" fontId="1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5" fillId="0" borderId="9" xfId="0" applyFont="1" applyFill="1" applyBorder="1"/>
    <xf numFmtId="0" fontId="5" fillId="0" borderId="10" xfId="0" applyFont="1" applyFill="1" applyBorder="1" applyAlignment="1">
      <alignment horizontal="left" vertical="center"/>
    </xf>
    <xf numFmtId="1" fontId="5" fillId="0" borderId="10" xfId="0" applyNumberFormat="1" applyFont="1" applyFill="1" applyBorder="1" applyAlignment="1">
      <alignment horizontal="center"/>
    </xf>
    <xf numFmtId="164" fontId="5" fillId="0" borderId="10" xfId="1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164" fontId="1" fillId="0" borderId="10" xfId="1" applyNumberFormat="1" applyFont="1" applyFill="1" applyBorder="1"/>
    <xf numFmtId="164" fontId="0" fillId="0" borderId="10" xfId="0" applyNumberFormat="1" applyFont="1" applyFill="1" applyBorder="1"/>
    <xf numFmtId="0" fontId="0" fillId="0" borderId="10" xfId="0" applyFont="1" applyFill="1" applyBorder="1"/>
    <xf numFmtId="0" fontId="0" fillId="0" borderId="11" xfId="0" applyFont="1" applyFill="1" applyBorder="1"/>
    <xf numFmtId="0" fontId="10" fillId="0" borderId="0" xfId="0" applyFont="1" applyAlignment="1">
      <alignment horizontal="left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4" fillId="3" borderId="7" xfId="0" applyFont="1" applyFill="1" applyBorder="1"/>
    <xf numFmtId="0" fontId="4" fillId="3" borderId="1" xfId="0" applyFont="1" applyFill="1" applyBorder="1" applyAlignment="1">
      <alignment horizontal="left" vertical="center"/>
    </xf>
    <xf numFmtId="1" fontId="5" fillId="3" borderId="1" xfId="0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0" fillId="3" borderId="1" xfId="1" applyNumberFormat="1" applyFont="1" applyFill="1" applyBorder="1"/>
    <xf numFmtId="0" fontId="0" fillId="3" borderId="1" xfId="0" applyFill="1" applyBorder="1"/>
    <xf numFmtId="0" fontId="0" fillId="3" borderId="8" xfId="0" applyFill="1" applyBorder="1"/>
    <xf numFmtId="164" fontId="2" fillId="3" borderId="1" xfId="1" applyNumberFormat="1" applyFont="1" applyFill="1" applyBorder="1"/>
    <xf numFmtId="0" fontId="2" fillId="3" borderId="1" xfId="0" applyFont="1" applyFill="1" applyBorder="1"/>
    <xf numFmtId="164" fontId="5" fillId="3" borderId="1" xfId="1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wrapText="1"/>
    </xf>
    <xf numFmtId="0" fontId="6" fillId="3" borderId="7" xfId="0" applyFont="1" applyFill="1" applyBorder="1"/>
    <xf numFmtId="0" fontId="6" fillId="3" borderId="1" xfId="0" applyFont="1" applyFill="1" applyBorder="1" applyAlignment="1">
      <alignment horizontal="left" vertical="center"/>
    </xf>
    <xf numFmtId="1" fontId="7" fillId="3" borderId="1" xfId="0" applyNumberFormat="1" applyFont="1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center"/>
    </xf>
    <xf numFmtId="164" fontId="6" fillId="3" borderId="1" xfId="1" applyNumberFormat="1" applyFont="1" applyFill="1" applyBorder="1" applyAlignment="1">
      <alignment horizontal="center"/>
    </xf>
    <xf numFmtId="17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4D5CA-A203-4D43-AE67-CD9ECC37BA16}">
  <sheetPr>
    <pageSetUpPr fitToPage="1"/>
  </sheetPr>
  <dimension ref="A1:L48"/>
  <sheetViews>
    <sheetView tabSelected="1" zoomScaleNormal="100" workbookViewId="0">
      <selection activeCell="A5" sqref="A5"/>
    </sheetView>
  </sheetViews>
  <sheetFormatPr defaultColWidth="8.85546875" defaultRowHeight="15" x14ac:dyDescent="0.25"/>
  <cols>
    <col min="1" max="1" width="59.140625" customWidth="1"/>
    <col min="2" max="2" width="22" style="1" customWidth="1"/>
    <col min="3" max="3" width="9.42578125" customWidth="1"/>
    <col min="4" max="4" width="16.7109375" style="3" customWidth="1"/>
    <col min="5" max="5" width="19.42578125" style="3" customWidth="1"/>
    <col min="6" max="6" width="23.7109375" bestFit="1" customWidth="1"/>
    <col min="7" max="7" width="13" style="3" bestFit="1" customWidth="1"/>
    <col min="8" max="8" width="20.140625" bestFit="1" customWidth="1"/>
    <col min="9" max="9" width="10.7109375" customWidth="1"/>
    <col min="10" max="10" width="16.7109375" customWidth="1"/>
    <col min="11" max="11" width="18" customWidth="1"/>
    <col min="12" max="12" width="16.7109375" customWidth="1"/>
  </cols>
  <sheetData>
    <row r="1" spans="1:12" ht="54" customHeight="1" thickBot="1" x14ac:dyDescent="0.3">
      <c r="A1" s="58" t="s">
        <v>58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s="5" customFormat="1" x14ac:dyDescent="0.25">
      <c r="A2" s="25" t="s">
        <v>73</v>
      </c>
      <c r="B2" s="7"/>
      <c r="C2" s="8"/>
      <c r="D2" s="9" t="s">
        <v>0</v>
      </c>
      <c r="E2" s="9"/>
      <c r="F2" s="10"/>
      <c r="G2" s="11" t="s">
        <v>63</v>
      </c>
      <c r="H2" s="11"/>
      <c r="I2" s="12"/>
      <c r="J2" s="12"/>
      <c r="K2" s="12"/>
      <c r="L2" s="13"/>
    </row>
    <row r="3" spans="1:12" ht="45" customHeight="1" x14ac:dyDescent="0.25">
      <c r="A3" s="14" t="s">
        <v>75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59</v>
      </c>
      <c r="G3" s="6" t="s">
        <v>64</v>
      </c>
      <c r="H3" s="6" t="s">
        <v>65</v>
      </c>
      <c r="I3" s="6" t="s">
        <v>70</v>
      </c>
      <c r="J3" s="6" t="s">
        <v>69</v>
      </c>
      <c r="K3" s="6" t="s">
        <v>71</v>
      </c>
      <c r="L3" s="15" t="s">
        <v>72</v>
      </c>
    </row>
    <row r="4" spans="1:12" x14ac:dyDescent="0.25">
      <c r="A4" s="61" t="s">
        <v>5</v>
      </c>
      <c r="B4" s="62"/>
      <c r="C4" s="63"/>
      <c r="D4" s="64"/>
      <c r="E4" s="64">
        <f>D5</f>
        <v>4939</v>
      </c>
      <c r="F4" s="65"/>
      <c r="G4" s="66"/>
      <c r="H4" s="67"/>
      <c r="I4" s="67"/>
      <c r="J4" s="67"/>
      <c r="K4" s="67"/>
      <c r="L4" s="68"/>
    </row>
    <row r="5" spans="1:12" x14ac:dyDescent="0.25">
      <c r="A5" s="27" t="s">
        <v>6</v>
      </c>
      <c r="B5" s="28" t="s">
        <v>7</v>
      </c>
      <c r="C5" s="29" t="s">
        <v>8</v>
      </c>
      <c r="D5" s="30">
        <v>4939</v>
      </c>
      <c r="E5" s="30"/>
      <c r="F5" s="31" t="s">
        <v>60</v>
      </c>
      <c r="G5" s="32">
        <v>2535</v>
      </c>
      <c r="H5" s="33">
        <f>D5-G5</f>
        <v>2404</v>
      </c>
      <c r="I5" s="34"/>
      <c r="J5" s="34"/>
      <c r="K5" s="34"/>
      <c r="L5" s="35"/>
    </row>
    <row r="6" spans="1:12" x14ac:dyDescent="0.25">
      <c r="A6" s="61" t="s">
        <v>9</v>
      </c>
      <c r="B6" s="62"/>
      <c r="C6" s="63"/>
      <c r="D6" s="64"/>
      <c r="E6" s="64">
        <f>D7+D8</f>
        <v>14891</v>
      </c>
      <c r="F6" s="65"/>
      <c r="G6" s="69"/>
      <c r="H6" s="70"/>
      <c r="I6" s="67"/>
      <c r="J6" s="67"/>
      <c r="K6" s="67"/>
      <c r="L6" s="68"/>
    </row>
    <row r="7" spans="1:12" x14ac:dyDescent="0.25">
      <c r="A7" s="27" t="s">
        <v>10</v>
      </c>
      <c r="B7" s="28" t="s">
        <v>11</v>
      </c>
      <c r="C7" s="29" t="s">
        <v>12</v>
      </c>
      <c r="D7" s="30">
        <v>10088</v>
      </c>
      <c r="E7" s="30"/>
      <c r="F7" s="31" t="s">
        <v>60</v>
      </c>
      <c r="G7" s="32">
        <v>1827</v>
      </c>
      <c r="H7" s="33">
        <f>D7-G7</f>
        <v>8261</v>
      </c>
      <c r="I7" s="34"/>
      <c r="J7" s="34"/>
      <c r="K7" s="34"/>
      <c r="L7" s="35"/>
    </row>
    <row r="8" spans="1:12" x14ac:dyDescent="0.25">
      <c r="A8" s="27" t="s">
        <v>13</v>
      </c>
      <c r="B8" s="28" t="s">
        <v>7</v>
      </c>
      <c r="C8" s="29" t="s">
        <v>14</v>
      </c>
      <c r="D8" s="30">
        <v>4803</v>
      </c>
      <c r="E8" s="30"/>
      <c r="F8" s="31" t="s">
        <v>60</v>
      </c>
      <c r="G8" s="32">
        <v>3016</v>
      </c>
      <c r="H8" s="33">
        <f>D8-G8</f>
        <v>1787</v>
      </c>
      <c r="I8" s="34"/>
      <c r="J8" s="34"/>
      <c r="K8" s="34"/>
      <c r="L8" s="35"/>
    </row>
    <row r="9" spans="1:12" x14ac:dyDescent="0.25">
      <c r="A9" s="61" t="s">
        <v>15</v>
      </c>
      <c r="B9" s="62"/>
      <c r="C9" s="63"/>
      <c r="D9" s="71"/>
      <c r="E9" s="64">
        <f>D10+D11</f>
        <v>18734</v>
      </c>
      <c r="F9" s="65"/>
      <c r="G9" s="69"/>
      <c r="H9" s="70"/>
      <c r="I9" s="67"/>
      <c r="J9" s="67"/>
      <c r="K9" s="67"/>
      <c r="L9" s="68"/>
    </row>
    <row r="10" spans="1:12" x14ac:dyDescent="0.25">
      <c r="A10" s="27" t="s">
        <v>16</v>
      </c>
      <c r="B10" s="28" t="s">
        <v>17</v>
      </c>
      <c r="C10" s="29" t="s">
        <v>8</v>
      </c>
      <c r="D10" s="30">
        <v>8354</v>
      </c>
      <c r="E10" s="30"/>
      <c r="F10" s="31" t="s">
        <v>60</v>
      </c>
      <c r="G10" s="32">
        <v>2476</v>
      </c>
      <c r="H10" s="33">
        <f>D10-G10</f>
        <v>5878</v>
      </c>
      <c r="I10" s="34"/>
      <c r="J10" s="34"/>
      <c r="K10" s="34"/>
      <c r="L10" s="35"/>
    </row>
    <row r="11" spans="1:12" x14ac:dyDescent="0.25">
      <c r="A11" s="27" t="s">
        <v>18</v>
      </c>
      <c r="B11" s="28" t="s">
        <v>7</v>
      </c>
      <c r="C11" s="29" t="s">
        <v>19</v>
      </c>
      <c r="D11" s="30">
        <v>10380</v>
      </c>
      <c r="E11" s="30"/>
      <c r="F11" s="31" t="s">
        <v>60</v>
      </c>
      <c r="G11" s="32">
        <v>1068</v>
      </c>
      <c r="H11" s="33">
        <f>D11-G11</f>
        <v>9312</v>
      </c>
      <c r="I11" s="34"/>
      <c r="J11" s="34"/>
      <c r="K11" s="34"/>
      <c r="L11" s="35"/>
    </row>
    <row r="12" spans="1:12" x14ac:dyDescent="0.25">
      <c r="A12" s="61" t="s">
        <v>20</v>
      </c>
      <c r="B12" s="62"/>
      <c r="C12" s="63"/>
      <c r="D12" s="64"/>
      <c r="E12" s="64">
        <f>D13</f>
        <v>7142</v>
      </c>
      <c r="F12" s="65"/>
      <c r="G12" s="69"/>
      <c r="H12" s="70"/>
      <c r="I12" s="67"/>
      <c r="J12" s="67"/>
      <c r="K12" s="67"/>
      <c r="L12" s="68"/>
    </row>
    <row r="13" spans="1:12" x14ac:dyDescent="0.25">
      <c r="A13" s="27" t="s">
        <v>21</v>
      </c>
      <c r="B13" s="28" t="s">
        <v>7</v>
      </c>
      <c r="C13" s="29" t="s">
        <v>8</v>
      </c>
      <c r="D13" s="30">
        <v>7142</v>
      </c>
      <c r="E13" s="30"/>
      <c r="F13" s="31" t="s">
        <v>60</v>
      </c>
      <c r="G13" s="32">
        <v>2844</v>
      </c>
      <c r="H13" s="33">
        <f>D13-G13</f>
        <v>4298</v>
      </c>
      <c r="I13" s="34"/>
      <c r="J13" s="34"/>
      <c r="K13" s="34"/>
      <c r="L13" s="35"/>
    </row>
    <row r="14" spans="1:12" x14ac:dyDescent="0.25">
      <c r="A14" s="61" t="s">
        <v>22</v>
      </c>
      <c r="B14" s="62"/>
      <c r="C14" s="63"/>
      <c r="D14" s="64"/>
      <c r="E14" s="64">
        <f>D15</f>
        <v>18614</v>
      </c>
      <c r="F14" s="65"/>
      <c r="G14" s="69"/>
      <c r="H14" s="70"/>
      <c r="I14" s="67"/>
      <c r="J14" s="67"/>
      <c r="K14" s="67"/>
      <c r="L14" s="68"/>
    </row>
    <row r="15" spans="1:12" x14ac:dyDescent="0.25">
      <c r="A15" s="27" t="s">
        <v>23</v>
      </c>
      <c r="B15" s="28" t="s">
        <v>7</v>
      </c>
      <c r="C15" s="29" t="s">
        <v>24</v>
      </c>
      <c r="D15" s="30">
        <v>18614</v>
      </c>
      <c r="E15" s="30"/>
      <c r="F15" s="31" t="s">
        <v>60</v>
      </c>
      <c r="G15" s="32">
        <v>11612</v>
      </c>
      <c r="H15" s="33">
        <f>D15-G15</f>
        <v>7002</v>
      </c>
      <c r="I15" s="34"/>
      <c r="J15" s="34"/>
      <c r="K15" s="34"/>
      <c r="L15" s="35"/>
    </row>
    <row r="16" spans="1:12" x14ac:dyDescent="0.25">
      <c r="A16" s="72" t="s">
        <v>25</v>
      </c>
      <c r="B16" s="62"/>
      <c r="C16" s="63"/>
      <c r="D16" s="71"/>
      <c r="E16" s="64">
        <f>D17+D18+D19+D20+D21</f>
        <v>56793</v>
      </c>
      <c r="F16" s="65"/>
      <c r="G16" s="69"/>
      <c r="H16" s="70"/>
      <c r="I16" s="67"/>
      <c r="J16" s="67"/>
      <c r="K16" s="67"/>
      <c r="L16" s="68"/>
    </row>
    <row r="17" spans="1:12" x14ac:dyDescent="0.25">
      <c r="A17" s="36" t="s">
        <v>26</v>
      </c>
      <c r="B17" s="37"/>
      <c r="C17" s="26"/>
      <c r="D17" s="30">
        <v>14337</v>
      </c>
      <c r="E17" s="30"/>
      <c r="F17" s="38" t="s">
        <v>60</v>
      </c>
      <c r="G17" s="39">
        <v>1428</v>
      </c>
      <c r="H17" s="40">
        <f>D17-G17</f>
        <v>12909</v>
      </c>
      <c r="I17" s="41"/>
      <c r="J17" s="41"/>
      <c r="K17" s="41"/>
      <c r="L17" s="42"/>
    </row>
    <row r="18" spans="1:12" x14ac:dyDescent="0.25">
      <c r="A18" s="36" t="s">
        <v>27</v>
      </c>
      <c r="B18" s="37"/>
      <c r="C18" s="26"/>
      <c r="D18" s="30">
        <v>32867</v>
      </c>
      <c r="E18" s="30"/>
      <c r="F18" s="38" t="s">
        <v>60</v>
      </c>
      <c r="G18" s="39">
        <v>3014</v>
      </c>
      <c r="H18" s="40">
        <f>D18-G18</f>
        <v>29853</v>
      </c>
      <c r="I18" s="41"/>
      <c r="J18" s="41"/>
      <c r="K18" s="41"/>
      <c r="L18" s="42"/>
    </row>
    <row r="19" spans="1:12" x14ac:dyDescent="0.25">
      <c r="A19" s="36" t="s">
        <v>57</v>
      </c>
      <c r="B19" s="57" t="s">
        <v>74</v>
      </c>
      <c r="C19" s="26"/>
      <c r="D19" s="30">
        <v>5587</v>
      </c>
      <c r="E19" s="30"/>
      <c r="F19" s="43" t="s">
        <v>60</v>
      </c>
      <c r="G19" s="39">
        <v>647</v>
      </c>
      <c r="H19" s="40">
        <f>D19-G19</f>
        <v>4940</v>
      </c>
      <c r="I19" s="41"/>
      <c r="J19" s="41"/>
      <c r="K19" s="41"/>
      <c r="L19" s="42"/>
    </row>
    <row r="20" spans="1:12" x14ac:dyDescent="0.25">
      <c r="A20" s="36" t="s">
        <v>28</v>
      </c>
      <c r="B20" s="37"/>
      <c r="C20" s="26"/>
      <c r="D20" s="30">
        <v>2700</v>
      </c>
      <c r="E20" s="30"/>
      <c r="F20" s="38" t="s">
        <v>61</v>
      </c>
      <c r="G20" s="39">
        <v>329</v>
      </c>
      <c r="H20" s="40">
        <f>D20-G20</f>
        <v>2371</v>
      </c>
      <c r="I20" s="41"/>
      <c r="J20" s="41"/>
      <c r="K20" s="41"/>
      <c r="L20" s="42"/>
    </row>
    <row r="21" spans="1:12" x14ac:dyDescent="0.25">
      <c r="A21" s="36" t="s">
        <v>29</v>
      </c>
      <c r="B21" s="37"/>
      <c r="C21" s="26"/>
      <c r="D21" s="30">
        <v>1302</v>
      </c>
      <c r="E21" s="30"/>
      <c r="F21" s="38" t="s">
        <v>61</v>
      </c>
      <c r="G21" s="39">
        <v>0</v>
      </c>
      <c r="H21" s="40">
        <f>D21-G21</f>
        <v>1302</v>
      </c>
      <c r="I21" s="41"/>
      <c r="J21" s="41"/>
      <c r="K21" s="41"/>
      <c r="L21" s="42"/>
    </row>
    <row r="22" spans="1:12" ht="15.75" customHeight="1" x14ac:dyDescent="0.25">
      <c r="A22" s="27" t="s">
        <v>30</v>
      </c>
      <c r="B22" s="44" t="s">
        <v>31</v>
      </c>
      <c r="C22" s="29"/>
      <c r="D22" s="30"/>
      <c r="E22" s="30"/>
      <c r="F22" s="31" t="s">
        <v>62</v>
      </c>
      <c r="G22" s="32"/>
      <c r="H22" s="34"/>
      <c r="I22" s="34"/>
      <c r="J22" s="34"/>
      <c r="K22" s="34"/>
      <c r="L22" s="35"/>
    </row>
    <row r="23" spans="1:12" x14ac:dyDescent="0.25">
      <c r="A23" s="61" t="s">
        <v>32</v>
      </c>
      <c r="B23" s="62"/>
      <c r="C23" s="63"/>
      <c r="D23" s="71"/>
      <c r="E23" s="64">
        <f>D24+D25+D27+D26</f>
        <v>28161</v>
      </c>
      <c r="F23" s="65"/>
      <c r="G23" s="69"/>
      <c r="H23" s="70"/>
      <c r="I23" s="67"/>
      <c r="J23" s="67"/>
      <c r="K23" s="67"/>
      <c r="L23" s="68"/>
    </row>
    <row r="24" spans="1:12" x14ac:dyDescent="0.25">
      <c r="A24" s="27" t="s">
        <v>33</v>
      </c>
      <c r="B24" s="28" t="s">
        <v>7</v>
      </c>
      <c r="C24" s="29" t="s">
        <v>19</v>
      </c>
      <c r="D24" s="30">
        <v>5922</v>
      </c>
      <c r="E24" s="30"/>
      <c r="F24" s="31" t="s">
        <v>60</v>
      </c>
      <c r="G24" s="39">
        <v>2436</v>
      </c>
      <c r="H24" s="33">
        <f>D24-G24</f>
        <v>3486</v>
      </c>
      <c r="I24" s="34"/>
      <c r="J24" s="34"/>
      <c r="K24" s="34"/>
      <c r="L24" s="35"/>
    </row>
    <row r="25" spans="1:12" x14ac:dyDescent="0.25">
      <c r="A25" s="27" t="s">
        <v>34</v>
      </c>
      <c r="B25" s="28" t="s">
        <v>7</v>
      </c>
      <c r="C25" s="29" t="s">
        <v>12</v>
      </c>
      <c r="D25" s="30">
        <v>7325</v>
      </c>
      <c r="E25" s="30"/>
      <c r="F25" s="31" t="s">
        <v>60</v>
      </c>
      <c r="G25" s="32">
        <v>1734</v>
      </c>
      <c r="H25" s="33">
        <f>D25-G25</f>
        <v>5591</v>
      </c>
      <c r="I25" s="34"/>
      <c r="J25" s="34"/>
      <c r="K25" s="34"/>
      <c r="L25" s="35"/>
    </row>
    <row r="26" spans="1:12" x14ac:dyDescent="0.25">
      <c r="A26" s="27" t="s">
        <v>35</v>
      </c>
      <c r="B26" s="28" t="s">
        <v>7</v>
      </c>
      <c r="C26" s="29" t="s">
        <v>12</v>
      </c>
      <c r="D26" s="30">
        <v>8222</v>
      </c>
      <c r="E26" s="30"/>
      <c r="F26" s="31" t="s">
        <v>60</v>
      </c>
      <c r="G26" s="32">
        <v>4763</v>
      </c>
      <c r="H26" s="33">
        <f>D26-G26</f>
        <v>3459</v>
      </c>
      <c r="I26" s="34"/>
      <c r="J26" s="34"/>
      <c r="K26" s="34"/>
      <c r="L26" s="35"/>
    </row>
    <row r="27" spans="1:12" x14ac:dyDescent="0.25">
      <c r="A27" s="27" t="s">
        <v>36</v>
      </c>
      <c r="B27" s="28" t="s">
        <v>7</v>
      </c>
      <c r="C27" s="29" t="s">
        <v>14</v>
      </c>
      <c r="D27" s="30">
        <v>6692</v>
      </c>
      <c r="E27" s="45"/>
      <c r="F27" s="31" t="s">
        <v>60</v>
      </c>
      <c r="G27" s="32">
        <v>2818</v>
      </c>
      <c r="H27" s="33">
        <f>D27-G27</f>
        <v>3874</v>
      </c>
      <c r="I27" s="34"/>
      <c r="J27" s="34"/>
      <c r="K27" s="34"/>
      <c r="L27" s="35"/>
    </row>
    <row r="28" spans="1:12" x14ac:dyDescent="0.25">
      <c r="A28" s="61" t="s">
        <v>37</v>
      </c>
      <c r="B28" s="62"/>
      <c r="C28" s="63"/>
      <c r="D28" s="64"/>
      <c r="E28" s="64">
        <f>D29</f>
        <v>5200</v>
      </c>
      <c r="F28" s="65"/>
      <c r="G28" s="69"/>
      <c r="H28" s="70"/>
      <c r="I28" s="67"/>
      <c r="J28" s="67"/>
      <c r="K28" s="67"/>
      <c r="L28" s="68"/>
    </row>
    <row r="29" spans="1:12" x14ac:dyDescent="0.25">
      <c r="A29" s="27" t="s">
        <v>38</v>
      </c>
      <c r="B29" s="28" t="s">
        <v>17</v>
      </c>
      <c r="C29" s="29" t="s">
        <v>8</v>
      </c>
      <c r="D29" s="30">
        <v>5200</v>
      </c>
      <c r="E29" s="30"/>
      <c r="F29" s="31" t="s">
        <v>60</v>
      </c>
      <c r="G29" s="32">
        <v>798</v>
      </c>
      <c r="H29" s="33">
        <f>D29-G29</f>
        <v>4402</v>
      </c>
      <c r="I29" s="34"/>
      <c r="J29" s="34"/>
      <c r="K29" s="34"/>
      <c r="L29" s="35"/>
    </row>
    <row r="30" spans="1:12" x14ac:dyDescent="0.25">
      <c r="A30" s="61" t="s">
        <v>39</v>
      </c>
      <c r="B30" s="62"/>
      <c r="C30" s="63"/>
      <c r="D30" s="71"/>
      <c r="E30" s="64">
        <f>D31</f>
        <v>12939</v>
      </c>
      <c r="F30" s="65"/>
      <c r="G30" s="69"/>
      <c r="H30" s="70"/>
      <c r="I30" s="67"/>
      <c r="J30" s="67"/>
      <c r="K30" s="67"/>
      <c r="L30" s="68"/>
    </row>
    <row r="31" spans="1:12" x14ac:dyDescent="0.25">
      <c r="A31" s="27" t="s">
        <v>40</v>
      </c>
      <c r="B31" s="28" t="s">
        <v>41</v>
      </c>
      <c r="C31" s="29" t="s">
        <v>8</v>
      </c>
      <c r="D31" s="30">
        <v>12939</v>
      </c>
      <c r="E31" s="30"/>
      <c r="F31" s="31" t="s">
        <v>60</v>
      </c>
      <c r="G31" s="32">
        <v>7791</v>
      </c>
      <c r="H31" s="33">
        <f>D31-G31</f>
        <v>5148</v>
      </c>
      <c r="I31" s="34"/>
      <c r="J31" s="34"/>
      <c r="K31" s="34"/>
      <c r="L31" s="35"/>
    </row>
    <row r="32" spans="1:12" x14ac:dyDescent="0.25">
      <c r="A32" s="61" t="s">
        <v>42</v>
      </c>
      <c r="B32" s="62"/>
      <c r="C32" s="63"/>
      <c r="D32" s="71"/>
      <c r="E32" s="64">
        <f>D33</f>
        <v>2676</v>
      </c>
      <c r="F32" s="67"/>
      <c r="G32" s="69"/>
      <c r="H32" s="70"/>
      <c r="I32" s="67"/>
      <c r="J32" s="67"/>
      <c r="K32" s="67"/>
      <c r="L32" s="68"/>
    </row>
    <row r="33" spans="1:12" x14ac:dyDescent="0.25">
      <c r="A33" s="27" t="s">
        <v>43</v>
      </c>
      <c r="B33" s="28" t="s">
        <v>44</v>
      </c>
      <c r="C33" s="29" t="s">
        <v>8</v>
      </c>
      <c r="D33" s="46">
        <v>2676</v>
      </c>
      <c r="E33" s="46"/>
      <c r="F33" s="31" t="s">
        <v>60</v>
      </c>
      <c r="G33" s="32">
        <v>2422</v>
      </c>
      <c r="H33" s="33">
        <f>D33-G33</f>
        <v>254</v>
      </c>
      <c r="I33" s="34"/>
      <c r="J33" s="34"/>
      <c r="K33" s="34"/>
      <c r="L33" s="35"/>
    </row>
    <row r="34" spans="1:12" x14ac:dyDescent="0.25">
      <c r="A34" s="61" t="s">
        <v>45</v>
      </c>
      <c r="B34" s="62"/>
      <c r="C34" s="63"/>
      <c r="D34" s="71"/>
      <c r="E34" s="64">
        <f>D35+D36</f>
        <v>9790</v>
      </c>
      <c r="F34" s="67"/>
      <c r="G34" s="69"/>
      <c r="H34" s="70"/>
      <c r="I34" s="67"/>
      <c r="J34" s="67"/>
      <c r="K34" s="67"/>
      <c r="L34" s="68"/>
    </row>
    <row r="35" spans="1:12" x14ac:dyDescent="0.25">
      <c r="A35" s="27" t="s">
        <v>46</v>
      </c>
      <c r="B35" s="44" t="s">
        <v>7</v>
      </c>
      <c r="C35" s="29" t="s">
        <v>19</v>
      </c>
      <c r="D35" s="46">
        <v>7150</v>
      </c>
      <c r="E35" s="46"/>
      <c r="F35" s="31" t="s">
        <v>60</v>
      </c>
      <c r="G35" s="32">
        <v>2685</v>
      </c>
      <c r="H35" s="33">
        <f>D35-G35</f>
        <v>4465</v>
      </c>
      <c r="I35" s="34"/>
      <c r="J35" s="34"/>
      <c r="K35" s="34"/>
      <c r="L35" s="35"/>
    </row>
    <row r="36" spans="1:12" x14ac:dyDescent="0.25">
      <c r="A36" s="27" t="s">
        <v>47</v>
      </c>
      <c r="B36" s="44"/>
      <c r="C36" s="29" t="s">
        <v>8</v>
      </c>
      <c r="D36" s="46">
        <v>2640</v>
      </c>
      <c r="E36" s="46"/>
      <c r="F36" s="31" t="s">
        <v>60</v>
      </c>
      <c r="G36" s="32">
        <v>2393</v>
      </c>
      <c r="H36" s="33">
        <f>D36-G36</f>
        <v>247</v>
      </c>
      <c r="I36" s="34"/>
      <c r="J36" s="34"/>
      <c r="K36" s="34"/>
      <c r="L36" s="35"/>
    </row>
    <row r="37" spans="1:12" x14ac:dyDescent="0.25">
      <c r="A37" s="61" t="s">
        <v>48</v>
      </c>
      <c r="B37" s="62"/>
      <c r="C37" s="63"/>
      <c r="D37" s="71"/>
      <c r="E37" s="64">
        <f>D38</f>
        <v>24937</v>
      </c>
      <c r="F37" s="67"/>
      <c r="G37" s="69"/>
      <c r="H37" s="70"/>
      <c r="I37" s="67"/>
      <c r="J37" s="67"/>
      <c r="K37" s="67"/>
      <c r="L37" s="68"/>
    </row>
    <row r="38" spans="1:12" x14ac:dyDescent="0.25">
      <c r="A38" s="27" t="s">
        <v>49</v>
      </c>
      <c r="B38" s="44" t="s">
        <v>7</v>
      </c>
      <c r="C38" s="29" t="s">
        <v>8</v>
      </c>
      <c r="D38" s="46">
        <v>24937</v>
      </c>
      <c r="E38" s="46"/>
      <c r="F38" s="31" t="s">
        <v>60</v>
      </c>
      <c r="G38" s="32">
        <v>6214</v>
      </c>
      <c r="H38" s="33">
        <f>D38-G38</f>
        <v>18723</v>
      </c>
      <c r="I38" s="34"/>
      <c r="J38" s="34"/>
      <c r="K38" s="34"/>
      <c r="L38" s="35"/>
    </row>
    <row r="39" spans="1:12" x14ac:dyDescent="0.25">
      <c r="A39" s="61" t="s">
        <v>50</v>
      </c>
      <c r="B39" s="62"/>
      <c r="C39" s="63"/>
      <c r="D39" s="71"/>
      <c r="E39" s="64">
        <f>D40+D41</f>
        <v>22258</v>
      </c>
      <c r="F39" s="67"/>
      <c r="G39" s="69"/>
      <c r="H39" s="70"/>
      <c r="I39" s="67"/>
      <c r="J39" s="67"/>
      <c r="K39" s="67"/>
      <c r="L39" s="68"/>
    </row>
    <row r="40" spans="1:12" x14ac:dyDescent="0.25">
      <c r="A40" s="47" t="s">
        <v>51</v>
      </c>
      <c r="B40" s="28" t="s">
        <v>7</v>
      </c>
      <c r="C40" s="29" t="s">
        <v>8</v>
      </c>
      <c r="D40" s="46">
        <v>13106</v>
      </c>
      <c r="E40" s="46"/>
      <c r="F40" s="31" t="s">
        <v>60</v>
      </c>
      <c r="G40" s="32">
        <v>6550</v>
      </c>
      <c r="H40" s="33">
        <f>D40-G40</f>
        <v>6556</v>
      </c>
      <c r="I40" s="34"/>
      <c r="J40" s="34"/>
      <c r="K40" s="34"/>
      <c r="L40" s="35"/>
    </row>
    <row r="41" spans="1:12" x14ac:dyDescent="0.25">
      <c r="A41" s="47" t="s">
        <v>52</v>
      </c>
      <c r="B41" s="28" t="s">
        <v>7</v>
      </c>
      <c r="C41" s="29" t="s">
        <v>8</v>
      </c>
      <c r="D41" s="46">
        <v>9152</v>
      </c>
      <c r="E41" s="46"/>
      <c r="F41" s="31"/>
      <c r="G41" s="32">
        <v>4734</v>
      </c>
      <c r="H41" s="33">
        <f>D41-G41</f>
        <v>4418</v>
      </c>
      <c r="I41" s="34"/>
      <c r="J41" s="34"/>
      <c r="K41" s="34"/>
      <c r="L41" s="35"/>
    </row>
    <row r="42" spans="1:12" x14ac:dyDescent="0.25">
      <c r="A42" s="61" t="s">
        <v>66</v>
      </c>
      <c r="B42" s="62"/>
      <c r="C42" s="63"/>
      <c r="D42" s="71"/>
      <c r="E42" s="64">
        <f>D43+D46</f>
        <v>5645</v>
      </c>
      <c r="F42" s="67"/>
      <c r="G42" s="69"/>
      <c r="H42" s="70"/>
      <c r="I42" s="67"/>
      <c r="J42" s="67"/>
      <c r="K42" s="67"/>
      <c r="L42" s="68"/>
    </row>
    <row r="43" spans="1:12" x14ac:dyDescent="0.25">
      <c r="A43" s="47" t="s">
        <v>53</v>
      </c>
      <c r="B43" s="28" t="s">
        <v>7</v>
      </c>
      <c r="C43" s="29" t="s">
        <v>8</v>
      </c>
      <c r="D43" s="46">
        <v>5645</v>
      </c>
      <c r="E43" s="46"/>
      <c r="F43" s="31" t="s">
        <v>60</v>
      </c>
      <c r="G43" s="32">
        <v>3030</v>
      </c>
      <c r="H43" s="33">
        <f>D43-G43</f>
        <v>2615</v>
      </c>
      <c r="I43" s="34"/>
      <c r="J43" s="34"/>
      <c r="K43" s="34"/>
      <c r="L43" s="35"/>
    </row>
    <row r="44" spans="1:12" x14ac:dyDescent="0.25">
      <c r="A44" s="73" t="s">
        <v>54</v>
      </c>
      <c r="B44" s="74"/>
      <c r="C44" s="75"/>
      <c r="D44" s="76"/>
      <c r="E44" s="77">
        <f>D45</f>
        <v>17403</v>
      </c>
      <c r="F44" s="78"/>
      <c r="G44" s="69"/>
      <c r="H44" s="70"/>
      <c r="I44" s="67"/>
      <c r="J44" s="67"/>
      <c r="K44" s="67"/>
      <c r="L44" s="68"/>
    </row>
    <row r="45" spans="1:12" ht="15.75" thickBot="1" x14ac:dyDescent="0.3">
      <c r="A45" s="48" t="s">
        <v>67</v>
      </c>
      <c r="B45" s="49" t="s">
        <v>7</v>
      </c>
      <c r="C45" s="50" t="s">
        <v>68</v>
      </c>
      <c r="D45" s="51">
        <v>17403</v>
      </c>
      <c r="E45" s="51"/>
      <c r="F45" s="52" t="s">
        <v>60</v>
      </c>
      <c r="G45" s="53">
        <v>16882</v>
      </c>
      <c r="H45" s="54">
        <f>D45-G45</f>
        <v>521</v>
      </c>
      <c r="I45" s="55"/>
      <c r="J45" s="55"/>
      <c r="K45" s="55"/>
      <c r="L45" s="56"/>
    </row>
    <row r="46" spans="1:12" ht="15.75" thickBot="1" x14ac:dyDescent="0.3">
      <c r="A46" s="16" t="s">
        <v>55</v>
      </c>
      <c r="B46" s="17"/>
      <c r="C46" s="18"/>
      <c r="D46" s="19"/>
      <c r="E46" s="20">
        <f>SUM(E4:E44)</f>
        <v>250122</v>
      </c>
      <c r="F46" s="21"/>
      <c r="G46" s="22"/>
      <c r="H46" s="23"/>
      <c r="I46" s="21"/>
      <c r="J46" s="21"/>
      <c r="K46" s="21"/>
      <c r="L46" s="24"/>
    </row>
    <row r="47" spans="1:12" x14ac:dyDescent="0.25">
      <c r="D47" s="2"/>
      <c r="E47" s="2"/>
    </row>
    <row r="48" spans="1:12" ht="31.5" x14ac:dyDescent="0.5">
      <c r="A48" s="4" t="s">
        <v>56</v>
      </c>
      <c r="B48" s="4"/>
      <c r="C48" s="4"/>
      <c r="D48" s="4"/>
      <c r="E48" s="4"/>
    </row>
  </sheetData>
  <autoFilter ref="A3:L46" xr:uid="{8514D5CA-A203-4D43-AE67-CD9ECC37BA16}"/>
  <mergeCells count="4">
    <mergeCell ref="D2:E2"/>
    <mergeCell ref="A48:E48"/>
    <mergeCell ref="G2:H2"/>
    <mergeCell ref="A1:L1"/>
  </mergeCells>
  <pageMargins left="0.3" right="0.17" top="0.04" bottom="0.23" header="0.18" footer="0.2"/>
  <pageSetup scale="55" fitToHeight="0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EE88388626F4CB9223242FF0A5FB9" ma:contentTypeVersion="15" ma:contentTypeDescription="Create a new document." ma:contentTypeScope="" ma:versionID="8a51bc0a98095c23af93ad1440ba1435">
  <xsd:schema xmlns:xsd="http://www.w3.org/2001/XMLSchema" xmlns:xs="http://www.w3.org/2001/XMLSchema" xmlns:p="http://schemas.microsoft.com/office/2006/metadata/properties" xmlns:ns2="5935c7f0-e883-4bcb-85a7-15c4ef740ae3" xmlns:ns3="9648ca1c-938a-44f6-94d8-435dff3f4dc8" targetNamespace="http://schemas.microsoft.com/office/2006/metadata/properties" ma:root="true" ma:fieldsID="d730c108952d5f00d6d72178649c4c5c" ns2:_="" ns3:_="">
    <xsd:import namespace="5935c7f0-e883-4bcb-85a7-15c4ef740ae3"/>
    <xsd:import namespace="9648ca1c-938a-44f6-94d8-435dff3f4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5c7f0-e883-4bcb-85a7-15c4ef740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8ca1c-938a-44f6-94d8-435dff3f4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ea2b959-934a-4b75-86c6-1e2c2b6ac5cd}" ma:internalName="TaxCatchAll" ma:showField="CatchAllData" ma:web="9648ca1c-938a-44f6-94d8-435dff3f4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35c7f0-e883-4bcb-85a7-15c4ef740ae3">
      <Terms xmlns="http://schemas.microsoft.com/office/infopath/2007/PartnerControls"/>
    </lcf76f155ced4ddcb4097134ff3c332f>
    <TaxCatchAll xmlns="9648ca1c-938a-44f6-94d8-435dff3f4dc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BEB496-A231-46EC-931F-D11E203C4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35c7f0-e883-4bcb-85a7-15c4ef740ae3"/>
    <ds:schemaRef ds:uri="9648ca1c-938a-44f6-94d8-435dff3f4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7FF157-F263-4FA0-A354-0435262195DC}">
  <ds:schemaRefs>
    <ds:schemaRef ds:uri="http://schemas.microsoft.com/office/2006/metadata/properties"/>
    <ds:schemaRef ds:uri="http://schemas.microsoft.com/office/infopath/2007/PartnerControls"/>
    <ds:schemaRef ds:uri="5935c7f0-e883-4bcb-85a7-15c4ef740ae3"/>
    <ds:schemaRef ds:uri="9648ca1c-938a-44f6-94d8-435dff3f4dc8"/>
  </ds:schemaRefs>
</ds:datastoreItem>
</file>

<file path=customXml/itemProps3.xml><?xml version="1.0" encoding="utf-8"?>
<ds:datastoreItem xmlns:ds="http://schemas.openxmlformats.org/officeDocument/2006/customXml" ds:itemID="{D72C14C8-DEBE-43B8-B167-35FD1AE67C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A</vt:lpstr>
      <vt:lpstr>'Bundle 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Jarboe, Seth</dc:creator>
  <cp:keywords/>
  <dc:description/>
  <cp:lastModifiedBy>Varner, Amy</cp:lastModifiedBy>
  <cp:revision/>
  <cp:lastPrinted>2025-02-03T18:26:13Z</cp:lastPrinted>
  <dcterms:created xsi:type="dcterms:W3CDTF">2024-12-13T16:05:48Z</dcterms:created>
  <dcterms:modified xsi:type="dcterms:W3CDTF">2025-02-03T18:29:59Z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0x010100007EE88388626F4CB9223242FF0A5FB9</vt:lpwstr>
  </property>
</Properties>
</file>