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2985" activeTab="6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/>
  <calcPr fullCalcOnLoad="1"/>
</workbook>
</file>

<file path=xl/sharedStrings.xml><?xml version="1.0" encoding="utf-8"?>
<sst xmlns="http://schemas.openxmlformats.org/spreadsheetml/2006/main" count="249" uniqueCount="141">
  <si>
    <t>Native and Transfers, Fall 1990 - Fall 2000</t>
  </si>
  <si>
    <t>Native</t>
  </si>
  <si>
    <t>Transfers</t>
  </si>
  <si>
    <t>Total New Students</t>
  </si>
  <si>
    <t>Transfers as % of new students</t>
  </si>
  <si>
    <t>Fall Term</t>
  </si>
  <si>
    <t>UMC</t>
  </si>
  <si>
    <t>UMKC</t>
  </si>
  <si>
    <t>UMR</t>
  </si>
  <si>
    <t>UMSL</t>
  </si>
  <si>
    <t>Total</t>
  </si>
  <si>
    <t>Change:</t>
  </si>
  <si>
    <t>IRP: 8/20/01</t>
  </si>
  <si>
    <t>Source: Fall Enrollment Reports, Fall 1990 - Fall 2000</t>
  </si>
  <si>
    <t>Graduation Rates by Credit Hours and GPA</t>
  </si>
  <si>
    <t>Student GPA:</t>
  </si>
  <si>
    <t>Less than 2.50</t>
  </si>
  <si>
    <t>2.50 - 2.99</t>
  </si>
  <si>
    <t>3.00 - 3.49</t>
  </si>
  <si>
    <t>3.50 or more</t>
  </si>
  <si>
    <t>Transfer</t>
  </si>
  <si>
    <t>Credit Hours:</t>
  </si>
  <si>
    <t>Students</t>
  </si>
  <si>
    <t>24-35</t>
  </si>
  <si>
    <t>36-47</t>
  </si>
  <si>
    <t>48-59</t>
  </si>
  <si>
    <t>Over 60</t>
  </si>
  <si>
    <t>IRP: 09/08/01</t>
  </si>
  <si>
    <t>Sex</t>
  </si>
  <si>
    <t xml:space="preserve"> </t>
  </si>
  <si>
    <t>Ethnicity</t>
  </si>
  <si>
    <t>Age</t>
  </si>
  <si>
    <t>African-</t>
  </si>
  <si>
    <t>Asian-</t>
  </si>
  <si>
    <t>Other/</t>
  </si>
  <si>
    <t>Standard</t>
  </si>
  <si>
    <t>Female</t>
  </si>
  <si>
    <t>Male</t>
  </si>
  <si>
    <t>White</t>
  </si>
  <si>
    <t>American</t>
  </si>
  <si>
    <t>Hispanic</t>
  </si>
  <si>
    <t>Unknown</t>
  </si>
  <si>
    <t>Average</t>
  </si>
  <si>
    <t>Deviation</t>
  </si>
  <si>
    <t>System Total</t>
  </si>
  <si>
    <t>IRP: 10/02/01</t>
  </si>
  <si>
    <t>Source: Insitutional Data Files</t>
  </si>
  <si>
    <t>Table 3. Degree Status and Institutional Origin of University of Missouri</t>
  </si>
  <si>
    <t>Transfer Students, 1991 - 1994 Cohorts</t>
  </si>
  <si>
    <t>Degree Status</t>
  </si>
  <si>
    <t>Institution Origin</t>
  </si>
  <si>
    <t xml:space="preserve"> Transfer</t>
  </si>
  <si>
    <t>AA</t>
  </si>
  <si>
    <t>Other</t>
  </si>
  <si>
    <t>No</t>
  </si>
  <si>
    <t>UM</t>
  </si>
  <si>
    <t>Degree</t>
  </si>
  <si>
    <t>2 Yr.</t>
  </si>
  <si>
    <t xml:space="preserve">4 Yr. </t>
  </si>
  <si>
    <t>Campus</t>
  </si>
  <si>
    <t>IRP: 06/22/01</t>
  </si>
  <si>
    <t>Table 1.  Number and Percent of First-time, Degree-Seeking Undergraduate,</t>
  </si>
  <si>
    <t xml:space="preserve">Table 2.  Sex, Ethnicity, and Age of University of Missouri </t>
  </si>
  <si>
    <t xml:space="preserve">Transfer Students, 1991 - 1994 Cohorts </t>
  </si>
  <si>
    <t>Table 4. GPA of Students Tranferring to the University of Missouri,</t>
  </si>
  <si>
    <t>1991 - 1994 Cohorts</t>
  </si>
  <si>
    <t># of</t>
  </si>
  <si>
    <t>&lt; 2.50</t>
  </si>
  <si>
    <t>2.50 to 2.99</t>
  </si>
  <si>
    <t>3.00 to 3.49</t>
  </si>
  <si>
    <t>3.50 +</t>
  </si>
  <si>
    <t>GPA</t>
  </si>
  <si>
    <t>IRP: 08/21/01</t>
  </si>
  <si>
    <t>Table 5. Total Credit Hours Transferred to the University of Missouri,</t>
  </si>
  <si>
    <t>of Transfer</t>
  </si>
  <si>
    <t>Percentage of Students in Credit Hour Range</t>
  </si>
  <si>
    <t>Average Hrs.</t>
  </si>
  <si>
    <t>24 to 35</t>
  </si>
  <si>
    <t>36 to 47</t>
  </si>
  <si>
    <t>48 to 59</t>
  </si>
  <si>
    <t>60 or above</t>
  </si>
  <si>
    <t>Transferred</t>
  </si>
  <si>
    <t>Table 6. Number and Percent of Transfer Students</t>
  </si>
  <si>
    <t>Who Graduated from the University of Missouri,</t>
  </si>
  <si>
    <t>Students Who Graduated</t>
  </si>
  <si>
    <t>Number*</t>
  </si>
  <si>
    <t>Percentage</t>
  </si>
  <si>
    <t>IRP: 05/25/01</t>
  </si>
  <si>
    <t>* Within six years after entering the University.</t>
  </si>
  <si>
    <t>Students Who</t>
  </si>
  <si>
    <t>Percentage of Transfer Graduates per Category</t>
  </si>
  <si>
    <t>Average yrs</t>
  </si>
  <si>
    <t>Graduated</t>
  </si>
  <si>
    <t>&lt; 2 yrs</t>
  </si>
  <si>
    <t>2 to 3 yrs</t>
  </si>
  <si>
    <t>3 to 4 yrs</t>
  </si>
  <si>
    <t xml:space="preserve">5 or More </t>
  </si>
  <si>
    <t>to Graduate</t>
  </si>
  <si>
    <t>IRP: 08/22/01</t>
  </si>
  <si>
    <t>4 to 5 yrs</t>
  </si>
  <si>
    <t xml:space="preserve">Table 7. Number of Years to Degree for Transfer Students Who </t>
  </si>
  <si>
    <t>Source: Institutional Data Files</t>
  </si>
  <si>
    <t>Table 8. Dropout Patterns of Transfer Students, 1991 - 1994 Cohorts</t>
  </si>
  <si>
    <t>Year</t>
  </si>
  <si>
    <t>First</t>
  </si>
  <si>
    <t>Second</t>
  </si>
  <si>
    <t>Third</t>
  </si>
  <si>
    <t>Fourth</t>
  </si>
  <si>
    <t>Fifth</t>
  </si>
  <si>
    <t>Sixth</t>
  </si>
  <si>
    <t>Number of Transfer Students Who Dropped Out</t>
  </si>
  <si>
    <t>As a Percentage of all Dropouts in the 1991-94 Cohorts</t>
  </si>
  <si>
    <t>As a Percentage of all Transfers in the 1991-94 Cohorts</t>
  </si>
  <si>
    <t>IRP: 08/30/01</t>
  </si>
  <si>
    <t>Source: Instituional Data Files</t>
  </si>
  <si>
    <t xml:space="preserve">Table 9. Transfer Student Graduation Rates by Ethnicity </t>
  </si>
  <si>
    <t>Non-Hispanic</t>
  </si>
  <si>
    <t>Minority</t>
  </si>
  <si>
    <t>95% Wald</t>
  </si>
  <si>
    <t>Confidence Limits</t>
  </si>
  <si>
    <t>Effect</t>
  </si>
  <si>
    <t>Transferred to UMR</t>
  </si>
  <si>
    <t>Positive</t>
  </si>
  <si>
    <t>Transfer GPA</t>
  </si>
  <si>
    <t>Transferred to UMC</t>
  </si>
  <si>
    <t>Transfer Hours</t>
  </si>
  <si>
    <t>Post-Secondary Degree</t>
  </si>
  <si>
    <t>Negative</t>
  </si>
  <si>
    <t>Other Discipline</t>
  </si>
  <si>
    <t>Transferred from a Missouri Institution</t>
  </si>
  <si>
    <t>Science Discipline</t>
  </si>
  <si>
    <t>* p &lt;.01</t>
  </si>
  <si>
    <t>IRP: 09/25/01</t>
  </si>
  <si>
    <t>Variables Found as Significant:*</t>
  </si>
  <si>
    <t>Estimate</t>
  </si>
  <si>
    <t xml:space="preserve">Point </t>
  </si>
  <si>
    <t xml:space="preserve">Table 10. Logistic Regression Results, Fall 1991 - 1994 </t>
  </si>
  <si>
    <t>Transfer Success (Graduation)</t>
  </si>
  <si>
    <t xml:space="preserve">Table 11. Fall 1991 and 1994 Transfer and Native Student Comparisons, </t>
  </si>
  <si>
    <t>IRP: 10/25/01</t>
  </si>
  <si>
    <t>Graduated from the University of Missouri, 1991 - 1994 Cohorts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</si>
</sst>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_)"/>
    <numFmt numFmtId="167" formatCode="0.0"/>
    <numFmt numFmtId="168" formatCode="0.0%"/>
    <numFmt numFmtId="169" formatCode="0.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9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167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68" fontId="4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 applyProtection="1">
      <alignment horizontal="right"/>
      <protection/>
    </xf>
    <xf numFmtId="9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9" fontId="7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9" fontId="7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9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 applyProtection="1">
      <alignment horizontal="right"/>
      <protection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 horizontal="right"/>
      <protection/>
    </xf>
    <xf numFmtId="0" fontId="9" fillId="0" borderId="13" xfId="0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2.7109375" style="3" customWidth="1"/>
    <col min="3" max="7" width="7.7109375" style="3" customWidth="1"/>
    <col min="8" max="8" width="2.7109375" style="3" customWidth="1"/>
    <col min="9" max="10" width="7.7109375" style="3" customWidth="1"/>
    <col min="11" max="11" width="6.7109375" style="3" customWidth="1"/>
    <col min="12" max="13" width="7.7109375" style="3" customWidth="1"/>
    <col min="14" max="14" width="2.7109375" style="3" customWidth="1"/>
    <col min="15" max="19" width="7.7109375" style="19" hidden="1" customWidth="1"/>
    <col min="20" max="20" width="2.7109375" style="19" hidden="1" customWidth="1"/>
    <col min="21" max="25" width="6.7109375" style="3" customWidth="1"/>
    <col min="26" max="16384" width="9.140625" style="3" customWidth="1"/>
  </cols>
  <sheetData>
    <row r="1" spans="1:9" ht="15">
      <c r="A1" s="1" t="s">
        <v>61</v>
      </c>
      <c r="B1" s="4"/>
      <c r="I1" s="5"/>
    </row>
    <row r="2" spans="1:9" ht="15">
      <c r="A2" s="1" t="s">
        <v>0</v>
      </c>
      <c r="B2" s="4"/>
      <c r="I2" s="5"/>
    </row>
    <row r="3" ht="12.75">
      <c r="I3" s="5"/>
    </row>
    <row r="4" ht="12.75">
      <c r="I4" s="5"/>
    </row>
    <row r="5" spans="1:25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0"/>
      <c r="P5" s="20"/>
      <c r="Q5" s="20"/>
      <c r="R5" s="20"/>
      <c r="S5" s="20"/>
      <c r="T5" s="20"/>
      <c r="U5" s="6"/>
      <c r="V5" s="6"/>
      <c r="W5" s="6"/>
      <c r="X5" s="6"/>
      <c r="Y5" s="6"/>
    </row>
    <row r="6" ht="6" customHeight="1" thickTop="1">
      <c r="I6" s="5"/>
    </row>
    <row r="7" spans="9:24" ht="12.75">
      <c r="I7" s="5"/>
      <c r="U7" s="99" t="s">
        <v>4</v>
      </c>
      <c r="V7" s="99"/>
      <c r="W7" s="99"/>
      <c r="X7" s="99"/>
    </row>
    <row r="8" spans="1:25" ht="12.75">
      <c r="A8" s="4"/>
      <c r="B8" s="4"/>
      <c r="C8" s="101" t="s">
        <v>1</v>
      </c>
      <c r="D8" s="101"/>
      <c r="E8" s="101"/>
      <c r="F8" s="101"/>
      <c r="G8" s="4"/>
      <c r="H8" s="4"/>
      <c r="I8" s="101" t="s">
        <v>2</v>
      </c>
      <c r="J8" s="101"/>
      <c r="K8" s="101"/>
      <c r="L8" s="101"/>
      <c r="M8" s="4"/>
      <c r="N8" s="4"/>
      <c r="O8" s="21" t="s">
        <v>3</v>
      </c>
      <c r="P8" s="21"/>
      <c r="Q8" s="21"/>
      <c r="R8" s="21"/>
      <c r="S8" s="21"/>
      <c r="T8" s="21"/>
      <c r="U8" s="100"/>
      <c r="V8" s="100"/>
      <c r="W8" s="100"/>
      <c r="X8" s="100"/>
      <c r="Y8" s="28"/>
    </row>
    <row r="9" spans="1:25" ht="12.75">
      <c r="A9" s="8" t="s">
        <v>5</v>
      </c>
      <c r="B9" s="8"/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/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/>
      <c r="O9" s="22" t="s">
        <v>6</v>
      </c>
      <c r="P9" s="22" t="s">
        <v>7</v>
      </c>
      <c r="Q9" s="22" t="s">
        <v>8</v>
      </c>
      <c r="R9" s="22" t="s">
        <v>9</v>
      </c>
      <c r="S9" s="22" t="s">
        <v>10</v>
      </c>
      <c r="T9" s="22"/>
      <c r="U9" s="10" t="s">
        <v>6</v>
      </c>
      <c r="V9" s="10" t="s">
        <v>7</v>
      </c>
      <c r="W9" s="10" t="s">
        <v>8</v>
      </c>
      <c r="X9" s="10" t="s">
        <v>9</v>
      </c>
      <c r="Y9" s="10" t="s">
        <v>10</v>
      </c>
    </row>
    <row r="10" spans="9:25" ht="12.75">
      <c r="I10" s="5"/>
      <c r="U10" s="11"/>
      <c r="V10" s="11"/>
      <c r="W10" s="11"/>
      <c r="X10" s="11"/>
      <c r="Y10" s="11"/>
    </row>
    <row r="11" spans="1:25" ht="12.75">
      <c r="A11" s="27">
        <v>1990</v>
      </c>
      <c r="B11" s="11"/>
      <c r="C11" s="12">
        <v>3851</v>
      </c>
      <c r="D11" s="12">
        <v>649</v>
      </c>
      <c r="E11" s="12">
        <v>733</v>
      </c>
      <c r="F11" s="12">
        <v>941</v>
      </c>
      <c r="G11" s="12">
        <f>SUM(C11:F11)</f>
        <v>6174</v>
      </c>
      <c r="H11" s="12"/>
      <c r="I11" s="13">
        <v>1403</v>
      </c>
      <c r="J11" s="12">
        <v>1000</v>
      </c>
      <c r="K11" s="12">
        <v>305</v>
      </c>
      <c r="L11" s="12">
        <v>1630</v>
      </c>
      <c r="M11" s="12">
        <f>SUM(I11:L11)</f>
        <v>4338</v>
      </c>
      <c r="N11" s="12"/>
      <c r="O11" s="23">
        <f aca="true" t="shared" si="0" ref="O11:R21">+C11+I11</f>
        <v>5254</v>
      </c>
      <c r="P11" s="23">
        <f t="shared" si="0"/>
        <v>1649</v>
      </c>
      <c r="Q11" s="23">
        <f t="shared" si="0"/>
        <v>1038</v>
      </c>
      <c r="R11" s="23">
        <f t="shared" si="0"/>
        <v>2571</v>
      </c>
      <c r="S11" s="23">
        <f>+R11+Q11+P11+O11</f>
        <v>10512</v>
      </c>
      <c r="T11" s="23"/>
      <c r="U11" s="14">
        <f aca="true" t="shared" si="1" ref="U11:U21">+I11/O11</f>
        <v>0.2670346402740769</v>
      </c>
      <c r="V11" s="14">
        <f aca="true" t="shared" si="2" ref="V11:V21">+J11/P11</f>
        <v>0.6064281382656155</v>
      </c>
      <c r="W11" s="14">
        <f aca="true" t="shared" si="3" ref="W11:W21">+K11/Q11</f>
        <v>0.29383429672447015</v>
      </c>
      <c r="X11" s="14">
        <f aca="true" t="shared" si="4" ref="X11:X21">+L11/R11</f>
        <v>0.6339945546479969</v>
      </c>
      <c r="Y11" s="14">
        <f aca="true" t="shared" si="5" ref="Y11:Y21">+M11/S11</f>
        <v>0.4126712328767123</v>
      </c>
    </row>
    <row r="12" spans="1:25" ht="12.75">
      <c r="A12" s="27">
        <v>1991</v>
      </c>
      <c r="B12" s="11"/>
      <c r="C12" s="12">
        <v>3413</v>
      </c>
      <c r="D12" s="12">
        <v>525</v>
      </c>
      <c r="E12" s="12">
        <v>734</v>
      </c>
      <c r="F12" s="12">
        <v>755</v>
      </c>
      <c r="G12" s="12">
        <f>SUM(C12:F12)</f>
        <v>5427</v>
      </c>
      <c r="H12" s="12"/>
      <c r="I12" s="13">
        <v>1284</v>
      </c>
      <c r="J12" s="12">
        <v>1019</v>
      </c>
      <c r="K12" s="12">
        <v>355</v>
      </c>
      <c r="L12" s="12">
        <v>1653</v>
      </c>
      <c r="M12" s="12">
        <f>SUM(I12:L12)</f>
        <v>4311</v>
      </c>
      <c r="N12" s="12"/>
      <c r="O12" s="23">
        <f t="shared" si="0"/>
        <v>4697</v>
      </c>
      <c r="P12" s="23">
        <f t="shared" si="0"/>
        <v>1544</v>
      </c>
      <c r="Q12" s="23">
        <f t="shared" si="0"/>
        <v>1089</v>
      </c>
      <c r="R12" s="23">
        <f t="shared" si="0"/>
        <v>2408</v>
      </c>
      <c r="S12" s="23">
        <f>+R12+Q12+P12+O12</f>
        <v>9738</v>
      </c>
      <c r="T12" s="23"/>
      <c r="U12" s="14">
        <f t="shared" si="1"/>
        <v>0.27336597828401105</v>
      </c>
      <c r="V12" s="14">
        <f t="shared" si="2"/>
        <v>0.6599740932642487</v>
      </c>
      <c r="W12" s="14">
        <f t="shared" si="3"/>
        <v>0.32598714416896235</v>
      </c>
      <c r="X12" s="14">
        <f t="shared" si="4"/>
        <v>0.6864617940199336</v>
      </c>
      <c r="Y12" s="14">
        <f t="shared" si="5"/>
        <v>0.44269870609981515</v>
      </c>
    </row>
    <row r="13" spans="1:25" ht="12.75">
      <c r="A13" s="27">
        <v>1992</v>
      </c>
      <c r="B13" s="11"/>
      <c r="C13" s="15">
        <v>2951</v>
      </c>
      <c r="D13" s="15">
        <v>504</v>
      </c>
      <c r="E13" s="15">
        <v>821</v>
      </c>
      <c r="F13" s="15">
        <v>532</v>
      </c>
      <c r="G13" s="15">
        <f aca="true" t="shared" si="6" ref="G13:G21">SUM(C13:F13)</f>
        <v>4808</v>
      </c>
      <c r="H13" s="15"/>
      <c r="I13" s="16">
        <v>1183</v>
      </c>
      <c r="J13" s="15">
        <v>1038</v>
      </c>
      <c r="K13" s="15">
        <v>335</v>
      </c>
      <c r="L13" s="15">
        <v>1358</v>
      </c>
      <c r="M13" s="15">
        <f aca="true" t="shared" si="7" ref="M13:M21">SUM(I13:L13)</f>
        <v>3914</v>
      </c>
      <c r="N13" s="15"/>
      <c r="O13" s="23">
        <f t="shared" si="0"/>
        <v>4134</v>
      </c>
      <c r="P13" s="23">
        <f t="shared" si="0"/>
        <v>1542</v>
      </c>
      <c r="Q13" s="23">
        <f t="shared" si="0"/>
        <v>1156</v>
      </c>
      <c r="R13" s="23">
        <f t="shared" si="0"/>
        <v>1890</v>
      </c>
      <c r="S13" s="23">
        <f>+R13+Q13+P13+O13</f>
        <v>8722</v>
      </c>
      <c r="T13" s="23"/>
      <c r="U13" s="14">
        <f t="shared" si="1"/>
        <v>0.2861635220125786</v>
      </c>
      <c r="V13" s="14">
        <f t="shared" si="2"/>
        <v>0.6731517509727627</v>
      </c>
      <c r="W13" s="14">
        <f t="shared" si="3"/>
        <v>0.2897923875432526</v>
      </c>
      <c r="X13" s="14">
        <f t="shared" si="4"/>
        <v>0.7185185185185186</v>
      </c>
      <c r="Y13" s="14">
        <f t="shared" si="5"/>
        <v>0.4487502866315065</v>
      </c>
    </row>
    <row r="14" spans="1:25" ht="12.75">
      <c r="A14" s="27">
        <v>1993</v>
      </c>
      <c r="B14" s="11"/>
      <c r="C14" s="15">
        <v>2940</v>
      </c>
      <c r="D14" s="15">
        <v>538</v>
      </c>
      <c r="E14" s="15">
        <v>800</v>
      </c>
      <c r="F14" s="15">
        <v>569</v>
      </c>
      <c r="G14" s="15">
        <f t="shared" si="6"/>
        <v>4847</v>
      </c>
      <c r="H14" s="15"/>
      <c r="I14" s="16">
        <v>1132</v>
      </c>
      <c r="J14" s="15">
        <v>1023</v>
      </c>
      <c r="K14" s="15">
        <v>317</v>
      </c>
      <c r="L14" s="15">
        <v>1519</v>
      </c>
      <c r="M14" s="15">
        <f t="shared" si="7"/>
        <v>3991</v>
      </c>
      <c r="N14" s="15"/>
      <c r="O14" s="23">
        <f t="shared" si="0"/>
        <v>4072</v>
      </c>
      <c r="P14" s="23">
        <f t="shared" si="0"/>
        <v>1561</v>
      </c>
      <c r="Q14" s="23">
        <f t="shared" si="0"/>
        <v>1117</v>
      </c>
      <c r="R14" s="23">
        <f t="shared" si="0"/>
        <v>2088</v>
      </c>
      <c r="S14" s="23">
        <f aca="true" t="shared" si="8" ref="S14:S21">+R14+Q14+P14+O14</f>
        <v>8838</v>
      </c>
      <c r="T14" s="23"/>
      <c r="U14" s="14">
        <f t="shared" si="1"/>
        <v>0.2779960707269155</v>
      </c>
      <c r="V14" s="14">
        <f t="shared" si="2"/>
        <v>0.655349135169763</v>
      </c>
      <c r="W14" s="14">
        <f t="shared" si="3"/>
        <v>0.2837958818263205</v>
      </c>
      <c r="X14" s="14">
        <f t="shared" si="4"/>
        <v>0.7274904214559387</v>
      </c>
      <c r="Y14" s="14">
        <f t="shared" si="5"/>
        <v>0.45157275401674585</v>
      </c>
    </row>
    <row r="15" spans="1:25" ht="12.75">
      <c r="A15" s="27">
        <v>1994</v>
      </c>
      <c r="B15" s="11"/>
      <c r="C15" s="15">
        <v>3635</v>
      </c>
      <c r="D15" s="15">
        <v>526</v>
      </c>
      <c r="E15" s="15">
        <v>805</v>
      </c>
      <c r="F15" s="15">
        <v>669</v>
      </c>
      <c r="G15" s="15">
        <f t="shared" si="6"/>
        <v>5635</v>
      </c>
      <c r="H15" s="15"/>
      <c r="I15" s="16">
        <v>1179</v>
      </c>
      <c r="J15" s="15">
        <v>1017</v>
      </c>
      <c r="K15" s="15">
        <v>298</v>
      </c>
      <c r="L15" s="15">
        <v>1860</v>
      </c>
      <c r="M15" s="15">
        <f t="shared" si="7"/>
        <v>4354</v>
      </c>
      <c r="N15" s="15"/>
      <c r="O15" s="23">
        <f t="shared" si="0"/>
        <v>4814</v>
      </c>
      <c r="P15" s="23">
        <f t="shared" si="0"/>
        <v>1543</v>
      </c>
      <c r="Q15" s="23">
        <f t="shared" si="0"/>
        <v>1103</v>
      </c>
      <c r="R15" s="23">
        <f t="shared" si="0"/>
        <v>2529</v>
      </c>
      <c r="S15" s="23">
        <f t="shared" si="8"/>
        <v>9989</v>
      </c>
      <c r="T15" s="23"/>
      <c r="U15" s="14">
        <f t="shared" si="1"/>
        <v>0.2449106771915247</v>
      </c>
      <c r="V15" s="14">
        <f t="shared" si="2"/>
        <v>0.6591056383668179</v>
      </c>
      <c r="W15" s="14">
        <f t="shared" si="3"/>
        <v>0.2701722574796011</v>
      </c>
      <c r="X15" s="14">
        <f t="shared" si="4"/>
        <v>0.7354685646500593</v>
      </c>
      <c r="Y15" s="14">
        <f t="shared" si="5"/>
        <v>0.43587946741415556</v>
      </c>
    </row>
    <row r="16" spans="1:25" ht="12.75">
      <c r="A16" s="27">
        <v>1995</v>
      </c>
      <c r="B16" s="11"/>
      <c r="C16" s="15">
        <v>3845</v>
      </c>
      <c r="D16" s="15">
        <v>602</v>
      </c>
      <c r="E16" s="15">
        <v>819</v>
      </c>
      <c r="F16" s="15">
        <v>715</v>
      </c>
      <c r="G16" s="15">
        <f t="shared" si="6"/>
        <v>5981</v>
      </c>
      <c r="H16" s="15"/>
      <c r="I16" s="16">
        <v>1080</v>
      </c>
      <c r="J16" s="15">
        <v>1129</v>
      </c>
      <c r="K16" s="15">
        <v>284</v>
      </c>
      <c r="L16" s="15">
        <v>1660</v>
      </c>
      <c r="M16" s="15">
        <f t="shared" si="7"/>
        <v>4153</v>
      </c>
      <c r="N16" s="15"/>
      <c r="O16" s="23">
        <f t="shared" si="0"/>
        <v>4925</v>
      </c>
      <c r="P16" s="23">
        <f t="shared" si="0"/>
        <v>1731</v>
      </c>
      <c r="Q16" s="23">
        <f t="shared" si="0"/>
        <v>1103</v>
      </c>
      <c r="R16" s="23">
        <f t="shared" si="0"/>
        <v>2375</v>
      </c>
      <c r="S16" s="23">
        <f t="shared" si="8"/>
        <v>10134</v>
      </c>
      <c r="T16" s="23"/>
      <c r="U16" s="14">
        <f t="shared" si="1"/>
        <v>0.21928934010152284</v>
      </c>
      <c r="V16" s="14">
        <f t="shared" si="2"/>
        <v>0.6522241478913923</v>
      </c>
      <c r="W16" s="14">
        <f t="shared" si="3"/>
        <v>0.257479601087942</v>
      </c>
      <c r="X16" s="14">
        <f t="shared" si="4"/>
        <v>0.6989473684210527</v>
      </c>
      <c r="Y16" s="14">
        <f t="shared" si="5"/>
        <v>0.409808565225972</v>
      </c>
    </row>
    <row r="17" spans="1:25" ht="12.75">
      <c r="A17" s="27">
        <v>1996</v>
      </c>
      <c r="B17" s="11"/>
      <c r="C17" s="15">
        <v>3737</v>
      </c>
      <c r="D17" s="15">
        <v>597</v>
      </c>
      <c r="E17" s="15">
        <v>789</v>
      </c>
      <c r="F17" s="15">
        <v>768</v>
      </c>
      <c r="G17" s="15">
        <f t="shared" si="6"/>
        <v>5891</v>
      </c>
      <c r="H17" s="15"/>
      <c r="I17" s="16">
        <v>941</v>
      </c>
      <c r="J17" s="15">
        <v>1105</v>
      </c>
      <c r="K17" s="15">
        <v>251</v>
      </c>
      <c r="L17" s="15">
        <v>1542</v>
      </c>
      <c r="M17" s="15">
        <f t="shared" si="7"/>
        <v>3839</v>
      </c>
      <c r="N17" s="15"/>
      <c r="O17" s="23">
        <f t="shared" si="0"/>
        <v>4678</v>
      </c>
      <c r="P17" s="23">
        <f t="shared" si="0"/>
        <v>1702</v>
      </c>
      <c r="Q17" s="23">
        <f t="shared" si="0"/>
        <v>1040</v>
      </c>
      <c r="R17" s="23">
        <f t="shared" si="0"/>
        <v>2310</v>
      </c>
      <c r="S17" s="23">
        <f t="shared" si="8"/>
        <v>9730</v>
      </c>
      <c r="T17" s="23"/>
      <c r="U17" s="14">
        <f t="shared" si="1"/>
        <v>0.20115433946130826</v>
      </c>
      <c r="V17" s="14">
        <f t="shared" si="2"/>
        <v>0.6492361927144535</v>
      </c>
      <c r="W17" s="14">
        <f t="shared" si="3"/>
        <v>0.24134615384615385</v>
      </c>
      <c r="X17" s="14">
        <f t="shared" si="4"/>
        <v>0.6675324675324675</v>
      </c>
      <c r="Y17" s="14">
        <f t="shared" si="5"/>
        <v>0.3945529290853032</v>
      </c>
    </row>
    <row r="18" spans="1:25" ht="12.75">
      <c r="A18" s="27">
        <v>1997</v>
      </c>
      <c r="B18" s="11"/>
      <c r="C18" s="15">
        <v>3546</v>
      </c>
      <c r="D18" s="15">
        <v>622</v>
      </c>
      <c r="E18" s="15">
        <v>706</v>
      </c>
      <c r="F18" s="15">
        <v>698</v>
      </c>
      <c r="G18" s="15">
        <f t="shared" si="6"/>
        <v>5572</v>
      </c>
      <c r="H18" s="15"/>
      <c r="I18" s="16">
        <v>984</v>
      </c>
      <c r="J18" s="15">
        <v>1161</v>
      </c>
      <c r="K18" s="15">
        <v>214</v>
      </c>
      <c r="L18" s="15">
        <v>1592</v>
      </c>
      <c r="M18" s="15">
        <f t="shared" si="7"/>
        <v>3951</v>
      </c>
      <c r="N18" s="15"/>
      <c r="O18" s="23">
        <f t="shared" si="0"/>
        <v>4530</v>
      </c>
      <c r="P18" s="23">
        <f t="shared" si="0"/>
        <v>1783</v>
      </c>
      <c r="Q18" s="23">
        <f t="shared" si="0"/>
        <v>920</v>
      </c>
      <c r="R18" s="23">
        <f t="shared" si="0"/>
        <v>2290</v>
      </c>
      <c r="S18" s="23">
        <f t="shared" si="8"/>
        <v>9523</v>
      </c>
      <c r="T18" s="23"/>
      <c r="U18" s="14">
        <f t="shared" si="1"/>
        <v>0.21721854304635763</v>
      </c>
      <c r="V18" s="14">
        <f t="shared" si="2"/>
        <v>0.6511497476163769</v>
      </c>
      <c r="W18" s="14">
        <f t="shared" si="3"/>
        <v>0.2326086956521739</v>
      </c>
      <c r="X18" s="14">
        <f t="shared" si="4"/>
        <v>0.6951965065502184</v>
      </c>
      <c r="Y18" s="14">
        <f t="shared" si="5"/>
        <v>0.4148902656725822</v>
      </c>
    </row>
    <row r="19" spans="1:25" ht="12.75">
      <c r="A19" s="27">
        <v>1998</v>
      </c>
      <c r="B19" s="11"/>
      <c r="C19" s="15">
        <v>3841</v>
      </c>
      <c r="D19" s="15">
        <v>661</v>
      </c>
      <c r="E19" s="15">
        <v>733</v>
      </c>
      <c r="F19" s="15">
        <v>695</v>
      </c>
      <c r="G19" s="15">
        <f t="shared" si="6"/>
        <v>5930</v>
      </c>
      <c r="H19" s="15"/>
      <c r="I19" s="16">
        <v>960</v>
      </c>
      <c r="J19" s="15">
        <v>1019</v>
      </c>
      <c r="K19" s="15">
        <v>222</v>
      </c>
      <c r="L19" s="15">
        <v>1586</v>
      </c>
      <c r="M19" s="15">
        <f t="shared" si="7"/>
        <v>3787</v>
      </c>
      <c r="N19" s="15"/>
      <c r="O19" s="23">
        <f t="shared" si="0"/>
        <v>4801</v>
      </c>
      <c r="P19" s="23">
        <f t="shared" si="0"/>
        <v>1680</v>
      </c>
      <c r="Q19" s="23">
        <f t="shared" si="0"/>
        <v>955</v>
      </c>
      <c r="R19" s="23">
        <f t="shared" si="0"/>
        <v>2281</v>
      </c>
      <c r="S19" s="23">
        <f t="shared" si="8"/>
        <v>9717</v>
      </c>
      <c r="T19" s="23"/>
      <c r="U19" s="14">
        <f t="shared" si="1"/>
        <v>0.19995834201208082</v>
      </c>
      <c r="V19" s="14">
        <f t="shared" si="2"/>
        <v>0.606547619047619</v>
      </c>
      <c r="W19" s="14">
        <f t="shared" si="3"/>
        <v>0.2324607329842932</v>
      </c>
      <c r="X19" s="14">
        <f t="shared" si="4"/>
        <v>0.6953090749671197</v>
      </c>
      <c r="Y19" s="14">
        <f t="shared" si="5"/>
        <v>0.389729340331378</v>
      </c>
    </row>
    <row r="20" spans="1:25" ht="12.75">
      <c r="A20" s="27">
        <v>1999</v>
      </c>
      <c r="B20" s="11"/>
      <c r="C20" s="15">
        <v>3932</v>
      </c>
      <c r="D20" s="15">
        <v>688</v>
      </c>
      <c r="E20" s="15">
        <v>688</v>
      </c>
      <c r="F20" s="15">
        <v>655</v>
      </c>
      <c r="G20" s="15">
        <f t="shared" si="6"/>
        <v>5963</v>
      </c>
      <c r="H20" s="15"/>
      <c r="I20" s="16">
        <v>962</v>
      </c>
      <c r="J20" s="15">
        <v>965</v>
      </c>
      <c r="K20" s="15">
        <v>217</v>
      </c>
      <c r="L20" s="15">
        <v>1606</v>
      </c>
      <c r="M20" s="15">
        <f t="shared" si="7"/>
        <v>3750</v>
      </c>
      <c r="N20" s="15"/>
      <c r="O20" s="23">
        <f t="shared" si="0"/>
        <v>4894</v>
      </c>
      <c r="P20" s="23">
        <f t="shared" si="0"/>
        <v>1653</v>
      </c>
      <c r="Q20" s="23">
        <f t="shared" si="0"/>
        <v>905</v>
      </c>
      <c r="R20" s="23">
        <f t="shared" si="0"/>
        <v>2261</v>
      </c>
      <c r="S20" s="23">
        <f t="shared" si="8"/>
        <v>9713</v>
      </c>
      <c r="T20" s="23"/>
      <c r="U20" s="14">
        <f t="shared" si="1"/>
        <v>0.19656722517368205</v>
      </c>
      <c r="V20" s="14">
        <f t="shared" si="2"/>
        <v>0.5837870538415003</v>
      </c>
      <c r="W20" s="14">
        <f t="shared" si="3"/>
        <v>0.23977900552486187</v>
      </c>
      <c r="X20" s="14">
        <f t="shared" si="4"/>
        <v>0.7103051747014595</v>
      </c>
      <c r="Y20" s="14">
        <f t="shared" si="5"/>
        <v>0.3860805106558221</v>
      </c>
    </row>
    <row r="21" spans="1:25" ht="12.75">
      <c r="A21" s="27">
        <v>2000</v>
      </c>
      <c r="B21" s="11"/>
      <c r="C21" s="15">
        <v>4226</v>
      </c>
      <c r="D21" s="15">
        <v>708</v>
      </c>
      <c r="E21" s="15">
        <v>680</v>
      </c>
      <c r="F21" s="15">
        <v>620</v>
      </c>
      <c r="G21" s="15">
        <f t="shared" si="6"/>
        <v>6234</v>
      </c>
      <c r="H21" s="15"/>
      <c r="I21" s="16">
        <v>1008</v>
      </c>
      <c r="J21" s="15">
        <v>974</v>
      </c>
      <c r="K21" s="15">
        <v>179</v>
      </c>
      <c r="L21" s="15">
        <v>1663</v>
      </c>
      <c r="M21" s="15">
        <f t="shared" si="7"/>
        <v>3824</v>
      </c>
      <c r="N21" s="15"/>
      <c r="O21" s="23">
        <f t="shared" si="0"/>
        <v>5234</v>
      </c>
      <c r="P21" s="23">
        <f t="shared" si="0"/>
        <v>1682</v>
      </c>
      <c r="Q21" s="23">
        <f t="shared" si="0"/>
        <v>859</v>
      </c>
      <c r="R21" s="23">
        <f t="shared" si="0"/>
        <v>2283</v>
      </c>
      <c r="S21" s="23">
        <f t="shared" si="8"/>
        <v>10058</v>
      </c>
      <c r="T21" s="23"/>
      <c r="U21" s="14">
        <f t="shared" si="1"/>
        <v>0.19258693160106993</v>
      </c>
      <c r="V21" s="14">
        <f t="shared" si="2"/>
        <v>0.5790725326991677</v>
      </c>
      <c r="W21" s="14">
        <f t="shared" si="3"/>
        <v>0.20838183934807916</v>
      </c>
      <c r="X21" s="14">
        <f t="shared" si="4"/>
        <v>0.7284275076653526</v>
      </c>
      <c r="Y21" s="14">
        <f t="shared" si="5"/>
        <v>0.38019486975541855</v>
      </c>
    </row>
    <row r="22" spans="1:25" ht="12.75">
      <c r="A22" s="17" t="s">
        <v>11</v>
      </c>
      <c r="B22" s="11"/>
      <c r="C22" s="15">
        <f>+C21-C11</f>
        <v>375</v>
      </c>
      <c r="D22" s="15">
        <f aca="true" t="shared" si="9" ref="D22:Y22">+D21-D11</f>
        <v>59</v>
      </c>
      <c r="E22" s="15">
        <f t="shared" si="9"/>
        <v>-53</v>
      </c>
      <c r="F22" s="15">
        <f t="shared" si="9"/>
        <v>-321</v>
      </c>
      <c r="G22" s="15">
        <f t="shared" si="9"/>
        <v>60</v>
      </c>
      <c r="H22" s="15"/>
      <c r="I22" s="15">
        <f t="shared" si="9"/>
        <v>-395</v>
      </c>
      <c r="J22" s="15">
        <f t="shared" si="9"/>
        <v>-26</v>
      </c>
      <c r="K22" s="15">
        <f t="shared" si="9"/>
        <v>-126</v>
      </c>
      <c r="L22" s="15">
        <f t="shared" si="9"/>
        <v>33</v>
      </c>
      <c r="M22" s="15">
        <f t="shared" si="9"/>
        <v>-514</v>
      </c>
      <c r="N22" s="15"/>
      <c r="O22" s="24">
        <f t="shared" si="9"/>
        <v>-20</v>
      </c>
      <c r="P22" s="24">
        <f t="shared" si="9"/>
        <v>33</v>
      </c>
      <c r="Q22" s="24">
        <f t="shared" si="9"/>
        <v>-179</v>
      </c>
      <c r="R22" s="24">
        <f t="shared" si="9"/>
        <v>-288</v>
      </c>
      <c r="S22" s="24">
        <f t="shared" si="9"/>
        <v>-454</v>
      </c>
      <c r="T22" s="24"/>
      <c r="U22" s="14">
        <f t="shared" si="9"/>
        <v>-0.07444770867300698</v>
      </c>
      <c r="V22" s="14">
        <f t="shared" si="9"/>
        <v>-0.027355605566447783</v>
      </c>
      <c r="W22" s="14">
        <f t="shared" si="9"/>
        <v>-0.08545245737639098</v>
      </c>
      <c r="X22" s="14">
        <f t="shared" si="9"/>
        <v>0.09443295301735566</v>
      </c>
      <c r="Y22" s="14">
        <f t="shared" si="9"/>
        <v>-0.03247636312129376</v>
      </c>
    </row>
    <row r="23" spans="1:25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5"/>
      <c r="P23" s="25"/>
      <c r="Q23" s="25"/>
      <c r="R23" s="25"/>
      <c r="S23" s="25"/>
      <c r="T23" s="25"/>
      <c r="U23" s="18"/>
      <c r="V23" s="18"/>
      <c r="W23" s="18"/>
      <c r="X23" s="18"/>
      <c r="Y23" s="18"/>
    </row>
    <row r="24" spans="1:2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6"/>
      <c r="P24" s="26"/>
      <c r="Q24" s="26"/>
      <c r="R24" s="26"/>
      <c r="S24" s="26"/>
      <c r="T24" s="26"/>
      <c r="U24" s="5"/>
      <c r="V24" s="5"/>
      <c r="W24" s="5"/>
      <c r="X24" s="5"/>
      <c r="Y24" s="5"/>
    </row>
    <row r="25" spans="1:9" ht="12.75">
      <c r="A25" s="3" t="s">
        <v>12</v>
      </c>
      <c r="I25" s="5"/>
    </row>
    <row r="26" spans="1:9" ht="12.75">
      <c r="A26" s="3" t="s">
        <v>13</v>
      </c>
      <c r="I26" s="5"/>
    </row>
  </sheetData>
  <sheetProtection/>
  <mergeCells count="3">
    <mergeCell ref="U7:X8"/>
    <mergeCell ref="C8:F8"/>
    <mergeCell ref="I8:L8"/>
  </mergeCells>
  <printOptions/>
  <pageMargins left="0.5" right="0.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7.7109375" style="3" customWidth="1"/>
    <col min="2" max="2" width="3.421875" style="3" customWidth="1"/>
    <col min="3" max="3" width="9.421875" style="3" bestFit="1" customWidth="1"/>
    <col min="4" max="4" width="2.7109375" style="3" customWidth="1"/>
    <col min="5" max="6" width="8.7109375" style="3" customWidth="1"/>
    <col min="7" max="7" width="2.7109375" style="3" customWidth="1"/>
    <col min="8" max="8" width="8.00390625" style="3" bestFit="1" customWidth="1"/>
    <col min="9" max="9" width="9.00390625" style="3" bestFit="1" customWidth="1"/>
    <col min="10" max="16384" width="9.140625" style="3" customWidth="1"/>
  </cols>
  <sheetData>
    <row r="1" spans="1:6" ht="15">
      <c r="A1" s="1" t="s">
        <v>136</v>
      </c>
      <c r="F1" s="63"/>
    </row>
    <row r="2" spans="1:6" ht="15">
      <c r="A2" s="1" t="s">
        <v>137</v>
      </c>
      <c r="F2" s="63"/>
    </row>
    <row r="3" spans="1:9" ht="13.5" thickBot="1">
      <c r="A3" s="68"/>
      <c r="B3" s="68"/>
      <c r="C3" s="68"/>
      <c r="D3" s="68"/>
      <c r="E3" s="68"/>
      <c r="F3" s="69"/>
      <c r="G3" s="68"/>
      <c r="H3" s="68"/>
      <c r="I3" s="68"/>
    </row>
    <row r="4" spans="1:9" ht="13.5" thickTop="1">
      <c r="A4" s="4"/>
      <c r="B4" s="4"/>
      <c r="C4" s="4"/>
      <c r="D4" s="4"/>
      <c r="E4" s="4"/>
      <c r="F4" s="70"/>
      <c r="G4" s="4"/>
      <c r="H4" s="4"/>
      <c r="I4" s="4"/>
    </row>
    <row r="5" spans="1:9" ht="12.75">
      <c r="A5" s="4"/>
      <c r="B5" s="4"/>
      <c r="C5" s="4"/>
      <c r="D5" s="4"/>
      <c r="E5" s="4"/>
      <c r="F5" s="70"/>
      <c r="G5" s="4"/>
      <c r="H5" s="4"/>
      <c r="I5" s="4"/>
    </row>
    <row r="6" spans="1:9" ht="12.75">
      <c r="A6" s="4"/>
      <c r="B6" s="4"/>
      <c r="C6" s="79" t="s">
        <v>135</v>
      </c>
      <c r="D6" s="80"/>
      <c r="E6" s="80" t="s">
        <v>118</v>
      </c>
      <c r="F6" s="79"/>
      <c r="G6" s="80"/>
      <c r="H6" s="80"/>
      <c r="I6" s="80"/>
    </row>
    <row r="7" spans="1:9" ht="12.75">
      <c r="A7" s="7"/>
      <c r="B7" s="8"/>
      <c r="C7" s="83" t="s">
        <v>134</v>
      </c>
      <c r="D7" s="81"/>
      <c r="E7" s="82" t="s">
        <v>119</v>
      </c>
      <c r="F7" s="83"/>
      <c r="G7" s="81"/>
      <c r="H7" s="102" t="s">
        <v>120</v>
      </c>
      <c r="I7" s="102"/>
    </row>
    <row r="8" spans="1:9" ht="12.75">
      <c r="A8" s="78" t="s">
        <v>133</v>
      </c>
      <c r="B8" s="71"/>
      <c r="C8" s="84"/>
      <c r="D8" s="84"/>
      <c r="E8" s="84"/>
      <c r="F8" s="75"/>
      <c r="G8" s="84"/>
      <c r="H8" s="84"/>
      <c r="I8" s="84"/>
    </row>
    <row r="9" spans="1:9" ht="12.75">
      <c r="A9" s="75" t="s">
        <v>121</v>
      </c>
      <c r="B9" s="5"/>
      <c r="C9" s="85">
        <v>2.762</v>
      </c>
      <c r="D9" s="85"/>
      <c r="E9" s="85">
        <v>2.355</v>
      </c>
      <c r="F9" s="85">
        <v>3.24</v>
      </c>
      <c r="G9" s="78"/>
      <c r="H9" s="76" t="s">
        <v>122</v>
      </c>
      <c r="I9" s="78"/>
    </row>
    <row r="10" spans="1:9" ht="12.75">
      <c r="A10" s="75" t="s">
        <v>123</v>
      </c>
      <c r="B10" s="5"/>
      <c r="C10" s="86">
        <v>1.399</v>
      </c>
      <c r="D10" s="86"/>
      <c r="E10" s="85">
        <v>1.322</v>
      </c>
      <c r="F10" s="86">
        <v>1.482</v>
      </c>
      <c r="G10" s="78"/>
      <c r="H10" s="76" t="s">
        <v>122</v>
      </c>
      <c r="I10" s="84"/>
    </row>
    <row r="11" spans="1:9" ht="12.75">
      <c r="A11" s="75" t="s">
        <v>124</v>
      </c>
      <c r="B11" s="71"/>
      <c r="C11" s="85">
        <v>1.295</v>
      </c>
      <c r="D11" s="85"/>
      <c r="E11" s="85">
        <v>1.19</v>
      </c>
      <c r="F11" s="85">
        <v>1.409</v>
      </c>
      <c r="G11" s="75"/>
      <c r="H11" s="76" t="s">
        <v>122</v>
      </c>
      <c r="I11" s="75"/>
    </row>
    <row r="12" spans="1:9" ht="12.75">
      <c r="A12" s="75" t="s">
        <v>36</v>
      </c>
      <c r="B12" s="5"/>
      <c r="C12" s="86">
        <v>1.26</v>
      </c>
      <c r="D12" s="86"/>
      <c r="E12" s="85">
        <v>1.64</v>
      </c>
      <c r="F12" s="86">
        <v>1.364</v>
      </c>
      <c r="G12" s="75"/>
      <c r="H12" s="76" t="s">
        <v>122</v>
      </c>
      <c r="I12" s="75"/>
    </row>
    <row r="13" spans="1:9" ht="12.75">
      <c r="A13" s="75" t="s">
        <v>125</v>
      </c>
      <c r="B13" s="5"/>
      <c r="C13" s="86">
        <v>1.006</v>
      </c>
      <c r="D13" s="86"/>
      <c r="E13" s="85">
        <v>1.004</v>
      </c>
      <c r="F13" s="86">
        <v>1.008</v>
      </c>
      <c r="G13" s="87"/>
      <c r="H13" s="76" t="s">
        <v>122</v>
      </c>
      <c r="I13" s="87"/>
    </row>
    <row r="14" spans="1:9" ht="12.75">
      <c r="A14" s="75" t="s">
        <v>126</v>
      </c>
      <c r="B14" s="5"/>
      <c r="C14" s="86">
        <v>0.872</v>
      </c>
      <c r="D14" s="86"/>
      <c r="E14" s="85">
        <v>0.784</v>
      </c>
      <c r="F14" s="86">
        <v>0.971</v>
      </c>
      <c r="G14" s="76"/>
      <c r="H14" s="88"/>
      <c r="I14" s="77" t="s">
        <v>127</v>
      </c>
    </row>
    <row r="15" spans="1:9" ht="12.75">
      <c r="A15" s="75" t="s">
        <v>128</v>
      </c>
      <c r="B15" s="71"/>
      <c r="C15" s="85">
        <v>0.86</v>
      </c>
      <c r="D15" s="85"/>
      <c r="E15" s="85">
        <v>0.79</v>
      </c>
      <c r="F15" s="85">
        <v>0.936</v>
      </c>
      <c r="G15" s="76"/>
      <c r="H15" s="88"/>
      <c r="I15" s="77" t="s">
        <v>127</v>
      </c>
    </row>
    <row r="16" spans="1:9" ht="12.75">
      <c r="A16" s="75" t="s">
        <v>129</v>
      </c>
      <c r="B16" s="71"/>
      <c r="C16" s="85">
        <v>0.75</v>
      </c>
      <c r="D16" s="85"/>
      <c r="E16" s="85">
        <v>0.691</v>
      </c>
      <c r="F16" s="85">
        <v>0.814</v>
      </c>
      <c r="G16" s="76"/>
      <c r="H16" s="88"/>
      <c r="I16" s="77" t="s">
        <v>127</v>
      </c>
    </row>
    <row r="17" spans="1:9" ht="12.75">
      <c r="A17" s="75" t="s">
        <v>130</v>
      </c>
      <c r="B17" s="71"/>
      <c r="C17" s="85">
        <v>0.602</v>
      </c>
      <c r="D17" s="85"/>
      <c r="E17" s="85">
        <v>0.527</v>
      </c>
      <c r="F17" s="85">
        <v>0.687</v>
      </c>
      <c r="G17" s="76"/>
      <c r="H17" s="88"/>
      <c r="I17" s="77" t="s">
        <v>127</v>
      </c>
    </row>
    <row r="18" spans="1:9" ht="12.75">
      <c r="A18" s="75" t="s">
        <v>117</v>
      </c>
      <c r="B18" s="5"/>
      <c r="C18" s="86">
        <v>0.591</v>
      </c>
      <c r="D18" s="86"/>
      <c r="E18" s="85">
        <v>0.517</v>
      </c>
      <c r="F18" s="86">
        <v>0.676</v>
      </c>
      <c r="G18" s="76"/>
      <c r="H18" s="88"/>
      <c r="I18" s="77" t="s">
        <v>127</v>
      </c>
    </row>
    <row r="19" spans="1:9" ht="12.75">
      <c r="A19" s="75"/>
      <c r="B19" s="5"/>
      <c r="C19" s="73"/>
      <c r="D19" s="73"/>
      <c r="E19" s="72"/>
      <c r="F19" s="73"/>
      <c r="G19" s="64"/>
      <c r="I19" s="74"/>
    </row>
    <row r="20" spans="1:9" ht="12.75">
      <c r="A20" s="65"/>
      <c r="B20" s="65"/>
      <c r="C20" s="65"/>
      <c r="D20" s="65"/>
      <c r="E20" s="65"/>
      <c r="F20" s="66"/>
      <c r="G20" s="65"/>
      <c r="H20" s="65"/>
      <c r="I20" s="65"/>
    </row>
    <row r="21" spans="1:6" ht="12.75">
      <c r="A21" s="67" t="s">
        <v>131</v>
      </c>
      <c r="F21" s="63"/>
    </row>
    <row r="22" spans="1:6" ht="12.75">
      <c r="A22" s="67"/>
      <c r="F22" s="63"/>
    </row>
    <row r="23" spans="1:6" ht="12.75">
      <c r="A23" s="3" t="s">
        <v>132</v>
      </c>
      <c r="F23" s="63"/>
    </row>
    <row r="24" spans="1:6" ht="12.75">
      <c r="A24" s="3" t="s">
        <v>101</v>
      </c>
      <c r="F24" s="63"/>
    </row>
    <row r="25" spans="1:6" ht="12.75">
      <c r="A25" s="67"/>
      <c r="F25" s="63"/>
    </row>
    <row r="26" ht="12.75">
      <c r="F26" s="63"/>
    </row>
  </sheetData>
  <sheetProtection/>
  <mergeCells count="1">
    <mergeCell ref="H7:I7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00390625" style="3" customWidth="1"/>
    <col min="2" max="2" width="2.7109375" style="3" customWidth="1"/>
    <col min="3" max="4" width="10.7109375" style="3" customWidth="1"/>
    <col min="5" max="5" width="2.7109375" style="3" customWidth="1"/>
    <col min="6" max="7" width="10.7109375" style="3" customWidth="1"/>
    <col min="8" max="8" width="2.7109375" style="3" customWidth="1"/>
    <col min="9" max="10" width="10.7109375" style="3" customWidth="1"/>
    <col min="11" max="11" width="2.7109375" style="3" customWidth="1"/>
    <col min="12" max="13" width="10.7109375" style="3" customWidth="1"/>
    <col min="14" max="16384" width="9.140625" style="3" customWidth="1"/>
  </cols>
  <sheetData>
    <row r="1" ht="15">
      <c r="A1" s="1" t="s">
        <v>138</v>
      </c>
    </row>
    <row r="2" ht="15">
      <c r="A2" s="1" t="s">
        <v>14</v>
      </c>
    </row>
    <row r="3" spans="1:13" ht="13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3.5" thickTop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2.75">
      <c r="A5" s="80"/>
      <c r="B5" s="80"/>
      <c r="C5" s="89" t="s">
        <v>15</v>
      </c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2.75">
      <c r="A7" s="80"/>
      <c r="B7" s="80"/>
      <c r="C7" s="89" t="s">
        <v>16</v>
      </c>
      <c r="D7" s="89"/>
      <c r="E7" s="80"/>
      <c r="F7" s="89" t="s">
        <v>17</v>
      </c>
      <c r="G7" s="89"/>
      <c r="H7" s="80"/>
      <c r="I7" s="89" t="s">
        <v>18</v>
      </c>
      <c r="J7" s="89"/>
      <c r="K7" s="80"/>
      <c r="L7" s="89" t="s">
        <v>19</v>
      </c>
      <c r="M7" s="89"/>
    </row>
    <row r="8" spans="1:13" ht="12.75">
      <c r="A8" s="80"/>
      <c r="B8" s="80"/>
      <c r="C8" s="79" t="s">
        <v>1</v>
      </c>
      <c r="D8" s="79" t="s">
        <v>20</v>
      </c>
      <c r="E8" s="79"/>
      <c r="F8" s="79" t="s">
        <v>1</v>
      </c>
      <c r="G8" s="79" t="s">
        <v>20</v>
      </c>
      <c r="H8" s="79"/>
      <c r="I8" s="79" t="s">
        <v>1</v>
      </c>
      <c r="J8" s="79" t="s">
        <v>20</v>
      </c>
      <c r="K8" s="79"/>
      <c r="L8" s="79" t="s">
        <v>1</v>
      </c>
      <c r="M8" s="79" t="s">
        <v>20</v>
      </c>
    </row>
    <row r="9" spans="1:13" ht="12.75">
      <c r="A9" s="90" t="s">
        <v>21</v>
      </c>
      <c r="B9" s="90"/>
      <c r="C9" s="91" t="s">
        <v>22</v>
      </c>
      <c r="D9" s="91" t="s">
        <v>22</v>
      </c>
      <c r="E9" s="91"/>
      <c r="F9" s="91" t="s">
        <v>22</v>
      </c>
      <c r="G9" s="91" t="s">
        <v>22</v>
      </c>
      <c r="H9" s="91"/>
      <c r="I9" s="91" t="s">
        <v>22</v>
      </c>
      <c r="J9" s="91" t="s">
        <v>22</v>
      </c>
      <c r="K9" s="91"/>
      <c r="L9" s="91" t="s">
        <v>22</v>
      </c>
      <c r="M9" s="91" t="s">
        <v>22</v>
      </c>
    </row>
    <row r="10" spans="1:13" ht="12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2.75">
      <c r="A11" s="79" t="s">
        <v>23</v>
      </c>
      <c r="B11" s="88"/>
      <c r="C11" s="92">
        <v>0.34765625</v>
      </c>
      <c r="D11" s="92">
        <v>0.36525612472160357</v>
      </c>
      <c r="E11" s="93"/>
      <c r="F11" s="92">
        <v>0.6024279210925645</v>
      </c>
      <c r="G11" s="92">
        <v>0.4842840512223516</v>
      </c>
      <c r="H11" s="93"/>
      <c r="I11" s="92">
        <v>0.7356076759061834</v>
      </c>
      <c r="J11" s="92">
        <v>0.5764075067024129</v>
      </c>
      <c r="K11" s="93"/>
      <c r="L11" s="92">
        <v>0.8884462151394422</v>
      </c>
      <c r="M11" s="92">
        <v>0.6171548117154811</v>
      </c>
    </row>
    <row r="12" spans="1:13" ht="12.75">
      <c r="A12" s="79" t="s">
        <v>24</v>
      </c>
      <c r="B12" s="88"/>
      <c r="C12" s="92">
        <v>0.4770063119927863</v>
      </c>
      <c r="D12" s="92">
        <v>0.36629213483146067</v>
      </c>
      <c r="E12" s="93"/>
      <c r="F12" s="92">
        <v>0.7362110311750599</v>
      </c>
      <c r="G12" s="92">
        <v>0.37681159420289856</v>
      </c>
      <c r="H12" s="93"/>
      <c r="I12" s="92">
        <v>0.8215590742996346</v>
      </c>
      <c r="J12" s="92">
        <v>0.5424242424242425</v>
      </c>
      <c r="K12" s="93"/>
      <c r="L12" s="92">
        <v>0.8987108655616943</v>
      </c>
      <c r="M12" s="92">
        <v>0.655</v>
      </c>
    </row>
    <row r="13" spans="1:13" ht="12.75">
      <c r="A13" s="79" t="s">
        <v>25</v>
      </c>
      <c r="B13" s="88"/>
      <c r="C13" s="92">
        <v>0.5575757575757576</v>
      </c>
      <c r="D13" s="92">
        <v>0.44877344877344877</v>
      </c>
      <c r="E13" s="93"/>
      <c r="F13" s="92">
        <v>0.8008438818565401</v>
      </c>
      <c r="G13" s="92">
        <v>0.5440140845070423</v>
      </c>
      <c r="H13" s="93"/>
      <c r="I13" s="92">
        <v>0.8763345195729537</v>
      </c>
      <c r="J13" s="92">
        <v>0.5714285714285714</v>
      </c>
      <c r="K13" s="93"/>
      <c r="L13" s="92">
        <v>0.9230769230769231</v>
      </c>
      <c r="M13" s="92">
        <v>0.6785714285714286</v>
      </c>
    </row>
    <row r="14" spans="1:13" ht="12.75">
      <c r="A14" s="79" t="s">
        <v>26</v>
      </c>
      <c r="B14" s="88"/>
      <c r="C14" s="92">
        <v>0.7027027027027027</v>
      </c>
      <c r="D14" s="92">
        <v>0.4852150537634409</v>
      </c>
      <c r="E14" s="94"/>
      <c r="F14" s="92">
        <v>0.842391304347826</v>
      </c>
      <c r="G14" s="92">
        <v>0.5668485675306958</v>
      </c>
      <c r="H14" s="94"/>
      <c r="I14" s="92">
        <v>0.9200415368639667</v>
      </c>
      <c r="J14" s="92">
        <v>0.6357670221493027</v>
      </c>
      <c r="K14" s="94"/>
      <c r="L14" s="92">
        <v>0.9439834024896265</v>
      </c>
      <c r="M14" s="92">
        <v>0.7356020942408377</v>
      </c>
    </row>
    <row r="15" spans="1:13" ht="12.7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2.75">
      <c r="A17" s="96" t="s">
        <v>27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12.75">
      <c r="A18" s="88" t="s">
        <v>101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6">
      <selection activeCell="F6" sqref="F6"/>
    </sheetView>
  </sheetViews>
  <sheetFormatPr defaultColWidth="9.140625" defaultRowHeight="12.75"/>
  <cols>
    <col min="1" max="1" width="15.28125" style="3" customWidth="1"/>
    <col min="2" max="2" width="10.57421875" style="3" bestFit="1" customWidth="1"/>
    <col min="3" max="3" width="1.7109375" style="3" customWidth="1"/>
    <col min="4" max="5" width="8.7109375" style="3" customWidth="1"/>
    <col min="6" max="6" width="2.7109375" style="3" customWidth="1"/>
    <col min="7" max="7" width="8.7109375" style="3" customWidth="1"/>
    <col min="8" max="9" width="10.140625" style="3" bestFit="1" customWidth="1"/>
    <col min="10" max="10" width="9.28125" style="3" bestFit="1" customWidth="1"/>
    <col min="11" max="11" width="10.140625" style="3" bestFit="1" customWidth="1"/>
    <col min="12" max="12" width="2.7109375" style="3" customWidth="1"/>
    <col min="13" max="13" width="8.7109375" style="3" customWidth="1"/>
    <col min="14" max="14" width="10.7109375" style="3" customWidth="1"/>
    <col min="15" max="16384" width="9.140625" style="3" customWidth="1"/>
  </cols>
  <sheetData>
    <row r="1" spans="1:14" ht="15">
      <c r="A1" s="30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>
      <c r="A2" s="30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3.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3.5" thickTop="1">
      <c r="A4" s="36"/>
      <c r="B4" s="39"/>
      <c r="C4" s="39"/>
      <c r="D4" s="50" t="s">
        <v>28</v>
      </c>
      <c r="E4" s="50"/>
      <c r="F4" s="46"/>
      <c r="G4" s="50" t="s">
        <v>29</v>
      </c>
      <c r="H4" s="50"/>
      <c r="I4" s="50" t="s">
        <v>30</v>
      </c>
      <c r="J4" s="50"/>
      <c r="K4" s="51"/>
      <c r="L4" s="46"/>
      <c r="M4" s="50" t="s">
        <v>31</v>
      </c>
      <c r="N4" s="50"/>
    </row>
    <row r="5" spans="1:14" ht="12.75">
      <c r="A5" s="36"/>
      <c r="B5" s="45" t="s">
        <v>20</v>
      </c>
      <c r="C5" s="45"/>
      <c r="D5" s="45"/>
      <c r="E5" s="45"/>
      <c r="F5" s="46"/>
      <c r="G5" s="45"/>
      <c r="H5" s="45" t="s">
        <v>32</v>
      </c>
      <c r="I5" s="45" t="s">
        <v>33</v>
      </c>
      <c r="J5" s="45"/>
      <c r="K5" s="45" t="s">
        <v>34</v>
      </c>
      <c r="L5" s="46"/>
      <c r="M5" s="46"/>
      <c r="N5" s="45" t="s">
        <v>35</v>
      </c>
    </row>
    <row r="6" spans="1:14" ht="12.75">
      <c r="A6" s="41"/>
      <c r="B6" s="47" t="s">
        <v>22</v>
      </c>
      <c r="C6" s="48"/>
      <c r="D6" s="47" t="s">
        <v>36</v>
      </c>
      <c r="E6" s="47" t="s">
        <v>37</v>
      </c>
      <c r="F6" s="48"/>
      <c r="G6" s="47" t="s">
        <v>38</v>
      </c>
      <c r="H6" s="47" t="s">
        <v>39</v>
      </c>
      <c r="I6" s="47" t="s">
        <v>39</v>
      </c>
      <c r="J6" s="47" t="s">
        <v>40</v>
      </c>
      <c r="K6" s="47" t="s">
        <v>41</v>
      </c>
      <c r="L6" s="49"/>
      <c r="M6" s="47" t="s">
        <v>42</v>
      </c>
      <c r="N6" s="47" t="s">
        <v>43</v>
      </c>
    </row>
    <row r="8" spans="1:14" ht="12.75">
      <c r="A8" s="4" t="s">
        <v>6</v>
      </c>
      <c r="B8" s="12">
        <v>3779</v>
      </c>
      <c r="D8" s="33">
        <v>0.45</v>
      </c>
      <c r="E8" s="33">
        <v>0.55</v>
      </c>
      <c r="F8" s="33"/>
      <c r="G8" s="33">
        <v>0.8367292934638794</v>
      </c>
      <c r="H8" s="33">
        <v>0.029637470230219634</v>
      </c>
      <c r="I8" s="33">
        <v>0.016406456734585868</v>
      </c>
      <c r="J8" s="33">
        <v>0.015347975654935168</v>
      </c>
      <c r="K8" s="33">
        <v>0.10187880391637999</v>
      </c>
      <c r="M8" s="34">
        <v>20.184</v>
      </c>
      <c r="N8" s="35">
        <v>4.3858</v>
      </c>
    </row>
    <row r="9" spans="1:14" ht="12.75">
      <c r="A9" s="4" t="s">
        <v>7</v>
      </c>
      <c r="B9" s="12">
        <v>2363</v>
      </c>
      <c r="D9" s="33">
        <v>0.52</v>
      </c>
      <c r="E9" s="33">
        <v>0.48</v>
      </c>
      <c r="F9" s="33"/>
      <c r="G9" s="33">
        <v>0.728311468472281</v>
      </c>
      <c r="H9" s="33">
        <v>0.09098603470165044</v>
      </c>
      <c r="I9" s="33">
        <v>0.02920016927634363</v>
      </c>
      <c r="J9" s="33">
        <v>0.03216250528988574</v>
      </c>
      <c r="K9" s="33">
        <v>0.11933982225983919</v>
      </c>
      <c r="M9" s="34">
        <v>22.98536</v>
      </c>
      <c r="N9" s="35">
        <v>6.70591</v>
      </c>
    </row>
    <row r="10" spans="1:14" ht="12.75">
      <c r="A10" s="4" t="s">
        <v>8</v>
      </c>
      <c r="B10" s="12">
        <v>1012</v>
      </c>
      <c r="D10" s="33">
        <v>0.22</v>
      </c>
      <c r="E10" s="33">
        <v>0.78</v>
      </c>
      <c r="F10" s="33"/>
      <c r="G10" s="33">
        <v>0.7924901185770751</v>
      </c>
      <c r="H10" s="33">
        <v>0.036561264822134384</v>
      </c>
      <c r="I10" s="33">
        <v>0.03458498023715415</v>
      </c>
      <c r="J10" s="33">
        <v>0.004940711462450593</v>
      </c>
      <c r="K10" s="33">
        <v>0.13142292490118576</v>
      </c>
      <c r="M10" s="34">
        <v>20.975776</v>
      </c>
      <c r="N10" s="35">
        <v>4.6227751</v>
      </c>
    </row>
    <row r="11" spans="1:14" ht="12.75">
      <c r="A11" s="4" t="s">
        <v>9</v>
      </c>
      <c r="B11" s="12">
        <v>3996</v>
      </c>
      <c r="D11" s="33">
        <v>0.58</v>
      </c>
      <c r="E11" s="33">
        <v>0.42</v>
      </c>
      <c r="F11" s="33"/>
      <c r="G11" s="33">
        <v>0.7247247247247247</v>
      </c>
      <c r="H11" s="33">
        <v>0.11486486486486487</v>
      </c>
      <c r="I11" s="33">
        <v>0.027527527527527528</v>
      </c>
      <c r="J11" s="33">
        <v>0.011511511511511512</v>
      </c>
      <c r="K11" s="33">
        <v>0.12137137137137137</v>
      </c>
      <c r="M11" s="34">
        <v>23.1539</v>
      </c>
      <c r="N11" s="35">
        <v>6.78268</v>
      </c>
    </row>
    <row r="12" spans="1:14" ht="12.75">
      <c r="A12" s="4"/>
      <c r="B12" s="12"/>
      <c r="D12" s="33"/>
      <c r="E12" s="33"/>
      <c r="F12" s="33"/>
      <c r="G12" s="33"/>
      <c r="H12" s="33"/>
      <c r="I12" s="33"/>
      <c r="J12" s="33"/>
      <c r="K12" s="33"/>
      <c r="M12" s="34"/>
      <c r="N12" s="35"/>
    </row>
    <row r="13" spans="1:14" ht="12.75">
      <c r="A13" s="4" t="s">
        <v>44</v>
      </c>
      <c r="B13" s="12">
        <v>11150</v>
      </c>
      <c r="D13" s="33">
        <v>0.49</v>
      </c>
      <c r="E13" s="33">
        <v>0.51</v>
      </c>
      <c r="F13" s="33"/>
      <c r="G13" s="33">
        <v>0.7695964125560538</v>
      </c>
      <c r="H13" s="33">
        <v>0.07381165919282512</v>
      </c>
      <c r="I13" s="33">
        <v>0.024753363228699553</v>
      </c>
      <c r="J13" s="33">
        <v>0.016591928251121078</v>
      </c>
      <c r="K13" s="33">
        <v>0.11524663677130045</v>
      </c>
      <c r="M13" s="34">
        <v>21.9135726</v>
      </c>
      <c r="N13" s="35">
        <v>6.0293167</v>
      </c>
    </row>
    <row r="14" spans="1:14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2.75">
      <c r="A16" s="37" t="s">
        <v>45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2.75">
      <c r="A17" s="37" t="s">
        <v>46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0.28125" style="3" customWidth="1"/>
    <col min="2" max="2" width="11.28125" style="3" customWidth="1"/>
    <col min="3" max="3" width="5.7109375" style="3" customWidth="1"/>
    <col min="4" max="6" width="11.28125" style="3" customWidth="1"/>
    <col min="7" max="7" width="5.7109375" style="3" customWidth="1"/>
    <col min="8" max="11" width="11.28125" style="3" customWidth="1"/>
    <col min="12" max="16384" width="9.140625" style="3" customWidth="1"/>
  </cols>
  <sheetData>
    <row r="1" spans="1:11" ht="15">
      <c r="A1" s="30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0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thickTop="1">
      <c r="A4" s="36"/>
      <c r="B4" s="39"/>
      <c r="C4" s="39"/>
      <c r="D4" s="40" t="s">
        <v>49</v>
      </c>
      <c r="E4" s="40"/>
      <c r="F4" s="40"/>
      <c r="G4" s="36"/>
      <c r="H4" s="40" t="s">
        <v>50</v>
      </c>
      <c r="I4" s="40"/>
      <c r="J4" s="40"/>
      <c r="K4" s="40"/>
    </row>
    <row r="5" spans="1:11" ht="12.75">
      <c r="A5" s="36"/>
      <c r="B5" s="39" t="s">
        <v>51</v>
      </c>
      <c r="C5" s="39"/>
      <c r="D5" s="39" t="s">
        <v>52</v>
      </c>
      <c r="E5" s="39" t="s">
        <v>53</v>
      </c>
      <c r="F5" s="39" t="s">
        <v>54</v>
      </c>
      <c r="G5" s="39"/>
      <c r="H5" s="39"/>
      <c r="I5" s="39"/>
      <c r="J5" s="39" t="s">
        <v>55</v>
      </c>
      <c r="K5" s="36"/>
    </row>
    <row r="6" spans="1:11" ht="12.75">
      <c r="A6" s="41"/>
      <c r="B6" s="42" t="s">
        <v>22</v>
      </c>
      <c r="C6" s="42"/>
      <c r="D6" s="42" t="s">
        <v>56</v>
      </c>
      <c r="E6" s="42" t="s">
        <v>56</v>
      </c>
      <c r="F6" s="42" t="s">
        <v>56</v>
      </c>
      <c r="G6" s="42"/>
      <c r="H6" s="42" t="s">
        <v>57</v>
      </c>
      <c r="I6" s="42" t="s">
        <v>58</v>
      </c>
      <c r="J6" s="42" t="s">
        <v>59</v>
      </c>
      <c r="K6" s="42" t="s">
        <v>53</v>
      </c>
    </row>
    <row r="7" ht="12.75">
      <c r="A7" s="37"/>
    </row>
    <row r="8" spans="1:11" ht="12.75">
      <c r="A8" s="36" t="s">
        <v>6</v>
      </c>
      <c r="B8" s="12">
        <v>3779</v>
      </c>
      <c r="D8" s="33">
        <v>0.09</v>
      </c>
      <c r="E8" s="33">
        <v>0.02</v>
      </c>
      <c r="F8" s="33">
        <v>0.89</v>
      </c>
      <c r="G8" s="33"/>
      <c r="H8" s="33">
        <v>0.3819444444444444</v>
      </c>
      <c r="I8" s="33">
        <v>0.4949252136752137</v>
      </c>
      <c r="J8" s="33">
        <v>0.04246794871794872</v>
      </c>
      <c r="K8" s="33">
        <v>0.08066239316239317</v>
      </c>
    </row>
    <row r="9" spans="1:11" ht="12.75">
      <c r="A9" s="36" t="s">
        <v>7</v>
      </c>
      <c r="B9" s="12">
        <v>2363</v>
      </c>
      <c r="D9" s="33">
        <v>0.22</v>
      </c>
      <c r="E9" s="33">
        <v>0.02</v>
      </c>
      <c r="F9" s="33">
        <v>0.76</v>
      </c>
      <c r="G9" s="33"/>
      <c r="H9" s="33">
        <v>0.5410189982728842</v>
      </c>
      <c r="I9" s="33">
        <v>0.33117443868739205</v>
      </c>
      <c r="J9" s="33">
        <v>0.055267702936096716</v>
      </c>
      <c r="K9" s="33">
        <v>0.07253886010362694</v>
      </c>
    </row>
    <row r="10" spans="1:11" ht="12.75">
      <c r="A10" s="36" t="s">
        <v>8</v>
      </c>
      <c r="B10" s="12">
        <v>1012</v>
      </c>
      <c r="D10" s="33">
        <v>0.05</v>
      </c>
      <c r="E10" s="33">
        <v>0.01</v>
      </c>
      <c r="F10" s="33">
        <v>0.94</v>
      </c>
      <c r="G10" s="33"/>
      <c r="H10" s="33">
        <v>0.4888663967611336</v>
      </c>
      <c r="I10" s="33">
        <v>0.39068825910931176</v>
      </c>
      <c r="J10" s="33">
        <v>0.06174089068825911</v>
      </c>
      <c r="K10" s="33">
        <v>0.058704453441295545</v>
      </c>
    </row>
    <row r="11" spans="1:11" ht="12.75">
      <c r="A11" s="36" t="s">
        <v>9</v>
      </c>
      <c r="B11" s="12">
        <v>3996</v>
      </c>
      <c r="D11" s="33">
        <v>0.24</v>
      </c>
      <c r="E11" s="33">
        <v>0.02</v>
      </c>
      <c r="F11" s="33">
        <v>0.74</v>
      </c>
      <c r="G11" s="33"/>
      <c r="H11" s="33">
        <v>0.5849104859335038</v>
      </c>
      <c r="I11" s="33">
        <v>0.27621483375959077</v>
      </c>
      <c r="J11" s="33">
        <v>0.0670076726342711</v>
      </c>
      <c r="K11" s="33">
        <v>0.07186700767263426</v>
      </c>
    </row>
    <row r="12" spans="1:11" ht="12.75">
      <c r="A12" s="36"/>
      <c r="B12" s="12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6" t="s">
        <v>44</v>
      </c>
      <c r="B13" s="12">
        <v>11150</v>
      </c>
      <c r="D13" s="33">
        <v>0.1659</v>
      </c>
      <c r="E13" s="33">
        <v>0.0184</v>
      </c>
      <c r="F13" s="33">
        <v>0.82</v>
      </c>
      <c r="G13" s="33"/>
      <c r="H13" s="33">
        <v>0.4976273042526008</v>
      </c>
      <c r="I13" s="33">
        <v>0.3728782624566527</v>
      </c>
      <c r="J13" s="33">
        <v>0.05566709253513415</v>
      </c>
      <c r="K13" s="33">
        <v>0.07382734075561234</v>
      </c>
    </row>
    <row r="14" spans="1:11" ht="12.75">
      <c r="A14" s="52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2.75">
      <c r="A15" s="4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ht="12.75">
      <c r="A16" s="37" t="s">
        <v>60</v>
      </c>
    </row>
    <row r="17" ht="12.75">
      <c r="A17" s="37" t="s">
        <v>114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6.7109375" style="3" customWidth="1"/>
    <col min="2" max="2" width="10.57421875" style="3" bestFit="1" customWidth="1"/>
    <col min="3" max="3" width="4.28125" style="3" customWidth="1"/>
    <col min="4" max="4" width="8.8515625" style="3" customWidth="1"/>
    <col min="5" max="5" width="13.7109375" style="3" customWidth="1"/>
    <col min="6" max="6" width="13.421875" style="3" customWidth="1"/>
    <col min="7" max="7" width="9.7109375" style="3" customWidth="1"/>
    <col min="8" max="8" width="2.8515625" style="3" customWidth="1"/>
    <col min="9" max="9" width="10.57421875" style="3" customWidth="1"/>
    <col min="10" max="16384" width="9.140625" style="3" customWidth="1"/>
  </cols>
  <sheetData>
    <row r="1" spans="1:9" ht="15">
      <c r="A1" s="30" t="s">
        <v>64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0" t="s">
        <v>65</v>
      </c>
      <c r="B2" s="31"/>
      <c r="C2" s="31"/>
      <c r="D2" s="31"/>
      <c r="E2" s="31"/>
      <c r="F2" s="31"/>
      <c r="G2" s="31"/>
      <c r="H2" s="31"/>
      <c r="I2" s="31"/>
    </row>
    <row r="3" spans="1:9" ht="15.75" thickBot="1">
      <c r="A3" s="32"/>
      <c r="B3" s="32"/>
      <c r="C3" s="32"/>
      <c r="D3" s="32"/>
      <c r="E3" s="32"/>
      <c r="F3" s="32"/>
      <c r="G3" s="32"/>
      <c r="H3" s="32"/>
      <c r="I3" s="32"/>
    </row>
    <row r="4" spans="1:9" ht="13.5" thickTop="1">
      <c r="A4" s="36"/>
      <c r="B4" s="39" t="s">
        <v>66</v>
      </c>
      <c r="C4" s="39"/>
      <c r="D4" s="36"/>
      <c r="E4" s="36"/>
      <c r="F4" s="36"/>
      <c r="G4" s="36"/>
      <c r="H4" s="36"/>
      <c r="I4" s="39" t="s">
        <v>42</v>
      </c>
    </row>
    <row r="5" spans="1:9" ht="12.75">
      <c r="A5" s="36"/>
      <c r="B5" s="39" t="s">
        <v>20</v>
      </c>
      <c r="C5" s="39"/>
      <c r="D5" s="40"/>
      <c r="E5" s="40"/>
      <c r="F5" s="40"/>
      <c r="G5" s="40"/>
      <c r="H5" s="40"/>
      <c r="I5" s="39" t="s">
        <v>20</v>
      </c>
    </row>
    <row r="6" spans="1:9" ht="12.75">
      <c r="A6" s="41"/>
      <c r="B6" s="42" t="s">
        <v>22</v>
      </c>
      <c r="C6" s="42"/>
      <c r="D6" s="47" t="s">
        <v>67</v>
      </c>
      <c r="E6" s="47" t="s">
        <v>68</v>
      </c>
      <c r="F6" s="47" t="s">
        <v>69</v>
      </c>
      <c r="G6" s="47" t="s">
        <v>70</v>
      </c>
      <c r="H6" s="42"/>
      <c r="I6" s="42" t="s">
        <v>71</v>
      </c>
    </row>
    <row r="9" spans="1:9" ht="12.75">
      <c r="A9" s="36" t="s">
        <v>6</v>
      </c>
      <c r="B9" s="12">
        <v>3634</v>
      </c>
      <c r="D9" s="33">
        <v>0.2561915244909191</v>
      </c>
      <c r="E9" s="33">
        <v>0.31260319207484866</v>
      </c>
      <c r="F9" s="33">
        <v>0.2801320858558063</v>
      </c>
      <c r="G9" s="33">
        <v>0.15107319757842597</v>
      </c>
      <c r="I9" s="35">
        <v>2.89261</v>
      </c>
    </row>
    <row r="10" spans="1:9" ht="12.75">
      <c r="A10" s="36" t="s">
        <v>7</v>
      </c>
      <c r="B10" s="12">
        <v>2302</v>
      </c>
      <c r="D10" s="33">
        <v>0.3006081668114683</v>
      </c>
      <c r="E10" s="33">
        <v>0.2710686359687228</v>
      </c>
      <c r="F10" s="33">
        <v>0.26411815812337097</v>
      </c>
      <c r="G10" s="33">
        <v>0.16420503909643788</v>
      </c>
      <c r="I10" s="35">
        <v>2.843</v>
      </c>
    </row>
    <row r="11" spans="1:9" ht="12.75">
      <c r="A11" s="36" t="s">
        <v>8</v>
      </c>
      <c r="B11" s="12">
        <v>1002</v>
      </c>
      <c r="D11" s="33">
        <v>0.19161676646706588</v>
      </c>
      <c r="E11" s="33">
        <v>0.3073852295409182</v>
      </c>
      <c r="F11" s="33">
        <v>0.26447105788423153</v>
      </c>
      <c r="G11" s="33">
        <v>0.23652694610778444</v>
      </c>
      <c r="I11" s="35">
        <v>3.00322</v>
      </c>
    </row>
    <row r="12" spans="1:9" ht="12.75">
      <c r="A12" s="36" t="s">
        <v>9</v>
      </c>
      <c r="B12" s="12">
        <v>3970</v>
      </c>
      <c r="D12" s="33">
        <v>0.36952141057934507</v>
      </c>
      <c r="E12" s="33">
        <v>0.2947103274559194</v>
      </c>
      <c r="F12" s="33">
        <v>0.2093198992443325</v>
      </c>
      <c r="G12" s="33">
        <v>0.12644836272040302</v>
      </c>
      <c r="I12" s="35">
        <v>2.7525</v>
      </c>
    </row>
    <row r="13" spans="1:9" ht="12.75">
      <c r="A13" s="36"/>
      <c r="B13" s="12"/>
      <c r="D13" s="33"/>
      <c r="E13" s="33"/>
      <c r="F13" s="33"/>
      <c r="G13" s="33"/>
      <c r="I13" s="35"/>
    </row>
    <row r="14" spans="1:9" ht="12.75">
      <c r="A14" s="36" t="s">
        <v>44</v>
      </c>
      <c r="B14" s="12">
        <v>10908</v>
      </c>
      <c r="D14" s="33">
        <v>0.3008800880088009</v>
      </c>
      <c r="E14" s="33">
        <v>0.2968463513017969</v>
      </c>
      <c r="F14" s="33">
        <v>0.24954162082874953</v>
      </c>
      <c r="G14" s="33">
        <v>0.15273193986065273</v>
      </c>
      <c r="I14" s="35">
        <v>2.8413249</v>
      </c>
    </row>
    <row r="15" spans="1:9" ht="12.75">
      <c r="A15" s="52"/>
      <c r="B15" s="18"/>
      <c r="C15" s="18"/>
      <c r="D15" s="18"/>
      <c r="E15" s="18"/>
      <c r="F15" s="18"/>
      <c r="G15" s="18"/>
      <c r="H15" s="18"/>
      <c r="I15" s="18"/>
    </row>
    <row r="16" ht="12.75">
      <c r="A16" s="44"/>
    </row>
    <row r="17" ht="12.75">
      <c r="A17" s="37" t="s">
        <v>72</v>
      </c>
    </row>
    <row r="18" ht="12.75">
      <c r="A18" s="37" t="s">
        <v>101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5.00390625" style="0" customWidth="1"/>
    <col min="2" max="2" width="11.7109375" style="0" bestFit="1" customWidth="1"/>
    <col min="3" max="3" width="2.7109375" style="0" customWidth="1"/>
    <col min="4" max="4" width="10.57421875" style="0" customWidth="1"/>
    <col min="5" max="6" width="10.7109375" style="0" customWidth="1"/>
    <col min="7" max="7" width="12.57421875" style="0" customWidth="1"/>
    <col min="8" max="8" width="2.7109375" style="0" customWidth="1"/>
    <col min="9" max="9" width="13.7109375" style="0" bestFit="1" customWidth="1"/>
  </cols>
  <sheetData>
    <row r="1" spans="1:9" ht="15">
      <c r="A1" s="30" t="s">
        <v>73</v>
      </c>
      <c r="B1" s="3"/>
      <c r="C1" s="3"/>
      <c r="D1" s="3"/>
      <c r="E1" s="3"/>
      <c r="F1" s="3"/>
      <c r="G1" s="3"/>
      <c r="H1" s="3"/>
      <c r="I1" s="3"/>
    </row>
    <row r="2" spans="1:9" ht="15">
      <c r="A2" s="30" t="s">
        <v>65</v>
      </c>
      <c r="B2" s="3"/>
      <c r="C2" s="3"/>
      <c r="D2" s="3"/>
      <c r="E2" s="3"/>
      <c r="F2" s="3"/>
      <c r="G2" s="3"/>
      <c r="H2" s="3"/>
      <c r="I2" s="3"/>
    </row>
    <row r="3" spans="1:9" ht="13.5" thickBot="1">
      <c r="A3" s="38"/>
      <c r="B3" s="38"/>
      <c r="C3" s="38"/>
      <c r="D3" s="38"/>
      <c r="E3" s="38"/>
      <c r="F3" s="38"/>
      <c r="G3" s="38"/>
      <c r="H3" s="38"/>
      <c r="I3" s="38"/>
    </row>
    <row r="4" spans="1:9" ht="13.5" thickTop="1">
      <c r="A4" s="36"/>
      <c r="B4" s="45" t="s">
        <v>66</v>
      </c>
      <c r="C4" s="45"/>
      <c r="D4" s="46"/>
      <c r="E4" s="46"/>
      <c r="F4" s="46"/>
      <c r="G4" s="46"/>
      <c r="H4" s="46"/>
      <c r="I4" s="46"/>
    </row>
    <row r="5" spans="1:9" ht="12.75">
      <c r="A5" s="36"/>
      <c r="B5" s="45" t="s">
        <v>74</v>
      </c>
      <c r="C5" s="45"/>
      <c r="D5" s="50" t="s">
        <v>75</v>
      </c>
      <c r="E5" s="50"/>
      <c r="F5" s="50"/>
      <c r="G5" s="50"/>
      <c r="H5" s="46"/>
      <c r="I5" s="45" t="s">
        <v>76</v>
      </c>
    </row>
    <row r="6" spans="1:9" ht="13.5" thickBot="1">
      <c r="A6" s="53"/>
      <c r="B6" s="56" t="s">
        <v>22</v>
      </c>
      <c r="C6" s="56"/>
      <c r="D6" s="56" t="s">
        <v>77</v>
      </c>
      <c r="E6" s="56" t="s">
        <v>78</v>
      </c>
      <c r="F6" s="56" t="s">
        <v>79</v>
      </c>
      <c r="G6" s="56" t="s">
        <v>80</v>
      </c>
      <c r="H6" s="57"/>
      <c r="I6" s="56" t="s">
        <v>81</v>
      </c>
    </row>
    <row r="7" spans="1:9" ht="13.5" thickTop="1">
      <c r="A7" s="37"/>
      <c r="B7" s="37"/>
      <c r="C7" s="37"/>
      <c r="D7" s="37"/>
      <c r="E7" s="37"/>
      <c r="F7" s="37"/>
      <c r="G7" s="37"/>
      <c r="H7" s="37"/>
      <c r="I7" s="37"/>
    </row>
    <row r="8" spans="1:9" ht="12.75">
      <c r="A8" s="36" t="s">
        <v>6</v>
      </c>
      <c r="B8" s="59">
        <v>3779</v>
      </c>
      <c r="C8" s="37"/>
      <c r="D8" s="55">
        <v>0.3673</v>
      </c>
      <c r="E8" s="55">
        <v>0.1162</v>
      </c>
      <c r="F8" s="55">
        <v>0.1572</v>
      </c>
      <c r="G8" s="55">
        <v>0.3594</v>
      </c>
      <c r="H8" s="37"/>
      <c r="I8" s="58">
        <v>51.826</v>
      </c>
    </row>
    <row r="9" spans="1:9" ht="12.75">
      <c r="A9" s="36" t="s">
        <v>7</v>
      </c>
      <c r="B9" s="59">
        <v>2363</v>
      </c>
      <c r="C9" s="37"/>
      <c r="D9" s="55">
        <v>0.2429</v>
      </c>
      <c r="E9" s="55">
        <v>0.1299</v>
      </c>
      <c r="F9" s="55">
        <v>0.1828</v>
      </c>
      <c r="G9" s="55">
        <v>0.4444</v>
      </c>
      <c r="H9" s="37"/>
      <c r="I9" s="58">
        <v>56.262</v>
      </c>
    </row>
    <row r="10" spans="1:9" ht="12.75">
      <c r="A10" s="36" t="s">
        <v>8</v>
      </c>
      <c r="B10" s="59">
        <v>1012</v>
      </c>
      <c r="C10" s="37"/>
      <c r="D10" s="55">
        <v>0.1275</v>
      </c>
      <c r="E10" s="55">
        <v>0.0741</v>
      </c>
      <c r="F10" s="55">
        <v>0.1225</v>
      </c>
      <c r="G10" s="55">
        <v>0.6759</v>
      </c>
      <c r="H10" s="37"/>
      <c r="I10" s="58">
        <v>65.587</v>
      </c>
    </row>
    <row r="11" spans="1:9" ht="12.75">
      <c r="A11" s="36" t="s">
        <v>9</v>
      </c>
      <c r="B11" s="59">
        <v>3996</v>
      </c>
      <c r="C11" s="37"/>
      <c r="D11" s="55">
        <v>0.2227</v>
      </c>
      <c r="E11" s="55">
        <v>0.1249</v>
      </c>
      <c r="F11" s="55">
        <v>0.1907</v>
      </c>
      <c r="G11" s="55">
        <v>0.4617</v>
      </c>
      <c r="H11" s="37"/>
      <c r="I11" s="58">
        <v>57.987</v>
      </c>
    </row>
    <row r="12" spans="1:9" ht="12.75">
      <c r="A12" s="36"/>
      <c r="B12" s="59"/>
      <c r="C12" s="37"/>
      <c r="D12" s="55"/>
      <c r="E12" s="55"/>
      <c r="F12" s="55"/>
      <c r="G12" s="55"/>
      <c r="H12" s="37"/>
      <c r="I12" s="58"/>
    </row>
    <row r="13" spans="1:9" ht="12.75">
      <c r="A13" s="36" t="s">
        <v>44</v>
      </c>
      <c r="B13" s="59">
        <f>SUM(B8:B11)</f>
        <v>11150</v>
      </c>
      <c r="C13" s="37"/>
      <c r="D13" s="55">
        <v>0.2674</v>
      </c>
      <c r="E13" s="55">
        <v>0.1184</v>
      </c>
      <c r="F13" s="55">
        <v>0.1715</v>
      </c>
      <c r="G13" s="55">
        <v>0.4428</v>
      </c>
      <c r="H13" s="37"/>
      <c r="I13" s="58">
        <v>56.2236</v>
      </c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4"/>
      <c r="B15" s="44"/>
      <c r="C15" s="44"/>
      <c r="D15" s="44"/>
      <c r="E15" s="44"/>
      <c r="F15" s="44"/>
      <c r="G15" s="44"/>
      <c r="H15" s="44"/>
      <c r="I15" s="44"/>
    </row>
    <row r="16" spans="1:9" ht="12.75">
      <c r="A16" s="37" t="s">
        <v>60</v>
      </c>
      <c r="B16" s="37"/>
      <c r="C16" s="37"/>
      <c r="D16" s="37"/>
      <c r="E16" s="37"/>
      <c r="F16" s="37"/>
      <c r="G16" s="37"/>
      <c r="H16" s="37"/>
      <c r="I16" s="37"/>
    </row>
    <row r="17" spans="1:9" ht="12.75">
      <c r="A17" s="37" t="s">
        <v>46</v>
      </c>
      <c r="B17" s="37"/>
      <c r="C17" s="37"/>
      <c r="D17" s="37"/>
      <c r="E17" s="37"/>
      <c r="F17" s="37"/>
      <c r="G17" s="37"/>
      <c r="H17" s="37"/>
      <c r="I17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5.7109375" style="0" customWidth="1"/>
    <col min="4" max="5" width="13.7109375" style="0" customWidth="1"/>
  </cols>
  <sheetData>
    <row r="1" spans="1:5" ht="15">
      <c r="A1" s="30" t="s">
        <v>82</v>
      </c>
      <c r="B1" s="2"/>
      <c r="C1" s="2"/>
      <c r="D1" s="2"/>
      <c r="E1" s="2"/>
    </row>
    <row r="2" spans="1:5" ht="15">
      <c r="A2" s="30" t="s">
        <v>83</v>
      </c>
      <c r="B2" s="2"/>
      <c r="C2" s="2"/>
      <c r="D2" s="2"/>
      <c r="E2" s="2"/>
    </row>
    <row r="3" spans="1:5" ht="15">
      <c r="A3" s="30" t="s">
        <v>65</v>
      </c>
      <c r="B3" s="2"/>
      <c r="C3" s="2"/>
      <c r="D3" s="2"/>
      <c r="E3" s="2"/>
    </row>
    <row r="4" spans="1:5" ht="15.75" thickBot="1">
      <c r="A4" s="32"/>
      <c r="B4" s="32"/>
      <c r="C4" s="32"/>
      <c r="D4" s="32"/>
      <c r="E4" s="32"/>
    </row>
    <row r="5" spans="1:6" ht="13.5" thickTop="1">
      <c r="A5" s="36"/>
      <c r="B5" s="39" t="s">
        <v>66</v>
      </c>
      <c r="C5" s="36"/>
      <c r="D5" s="40" t="s">
        <v>84</v>
      </c>
      <c r="E5" s="40"/>
      <c r="F5" s="60"/>
    </row>
    <row r="6" spans="1:6" ht="12.75">
      <c r="A6" s="36"/>
      <c r="B6" s="39" t="s">
        <v>20</v>
      </c>
      <c r="C6" s="36"/>
      <c r="D6" s="36"/>
      <c r="E6" s="36"/>
      <c r="F6" s="60"/>
    </row>
    <row r="7" spans="1:6" ht="12.75">
      <c r="A7" s="41"/>
      <c r="B7" s="42" t="s">
        <v>22</v>
      </c>
      <c r="C7" s="42"/>
      <c r="D7" s="42" t="s">
        <v>85</v>
      </c>
      <c r="E7" s="42" t="s">
        <v>86</v>
      </c>
      <c r="F7" s="60"/>
    </row>
    <row r="8" spans="1:6" ht="12.75">
      <c r="A8" s="37"/>
      <c r="B8" s="37"/>
      <c r="C8" s="37"/>
      <c r="D8" s="37"/>
      <c r="E8" s="37"/>
      <c r="F8" s="60"/>
    </row>
    <row r="9" spans="1:6" ht="12.75">
      <c r="A9" s="36" t="s">
        <v>6</v>
      </c>
      <c r="B9" s="54">
        <v>3779</v>
      </c>
      <c r="C9" s="37"/>
      <c r="D9" s="59">
        <v>2106</v>
      </c>
      <c r="E9" s="61">
        <f>D9/B9</f>
        <v>0.5572902884360942</v>
      </c>
      <c r="F9" s="60"/>
    </row>
    <row r="10" spans="1:6" ht="12.75">
      <c r="A10" s="36" t="s">
        <v>7</v>
      </c>
      <c r="B10" s="54">
        <v>2363</v>
      </c>
      <c r="C10" s="37"/>
      <c r="D10" s="59">
        <v>1124</v>
      </c>
      <c r="E10" s="61">
        <f>D10/B10</f>
        <v>0.47566652560304695</v>
      </c>
      <c r="F10" s="60"/>
    </row>
    <row r="11" spans="1:6" ht="12.75">
      <c r="A11" s="36" t="s">
        <v>8</v>
      </c>
      <c r="B11" s="54">
        <v>1012</v>
      </c>
      <c r="C11" s="37"/>
      <c r="D11" s="59">
        <v>761</v>
      </c>
      <c r="E11" s="61">
        <f>D11/B11</f>
        <v>0.7519762845849802</v>
      </c>
      <c r="F11" s="60"/>
    </row>
    <row r="12" spans="1:6" ht="12.75">
      <c r="A12" s="36" t="s">
        <v>9</v>
      </c>
      <c r="B12" s="54">
        <v>3996</v>
      </c>
      <c r="C12" s="37"/>
      <c r="D12" s="59">
        <v>1987</v>
      </c>
      <c r="E12" s="61">
        <f>D12/B12</f>
        <v>0.4972472472472472</v>
      </c>
      <c r="F12" s="60"/>
    </row>
    <row r="13" spans="1:6" ht="12.75">
      <c r="A13" s="36"/>
      <c r="B13" s="37"/>
      <c r="C13" s="37"/>
      <c r="D13" s="59"/>
      <c r="E13" s="61"/>
      <c r="F13" s="60"/>
    </row>
    <row r="14" spans="1:6" ht="12.75">
      <c r="A14" s="36" t="s">
        <v>44</v>
      </c>
      <c r="B14" s="54">
        <f>SUM(B9:B12)</f>
        <v>11150</v>
      </c>
      <c r="C14" s="37"/>
      <c r="D14" s="59">
        <f>SUM(D9:D12)</f>
        <v>5978</v>
      </c>
      <c r="E14" s="61">
        <f>D14/B14</f>
        <v>0.5361434977578475</v>
      </c>
      <c r="F14" s="60"/>
    </row>
    <row r="15" spans="1:6" ht="12.75">
      <c r="A15" s="43"/>
      <c r="B15" s="43"/>
      <c r="C15" s="43"/>
      <c r="D15" s="43"/>
      <c r="E15" s="43"/>
      <c r="F15" s="60"/>
    </row>
    <row r="16" spans="1:6" ht="12.75">
      <c r="A16" s="62" t="s">
        <v>88</v>
      </c>
      <c r="B16" s="44"/>
      <c r="C16" s="44"/>
      <c r="D16" s="44"/>
      <c r="E16" s="44"/>
      <c r="F16" s="60"/>
    </row>
    <row r="17" spans="1:6" ht="12.75">
      <c r="A17" s="37"/>
      <c r="B17" s="44"/>
      <c r="C17" s="44"/>
      <c r="D17" s="44"/>
      <c r="E17" s="44"/>
      <c r="F17" s="60"/>
    </row>
    <row r="18" spans="1:6" ht="12.75">
      <c r="A18" s="37" t="s">
        <v>87</v>
      </c>
      <c r="B18" s="37"/>
      <c r="C18" s="37"/>
      <c r="D18" s="37"/>
      <c r="E18" s="37"/>
      <c r="F18" s="60"/>
    </row>
    <row r="19" spans="1:6" ht="12.75">
      <c r="A19" s="37" t="s">
        <v>101</v>
      </c>
      <c r="B19" s="37"/>
      <c r="C19" s="37"/>
      <c r="D19" s="37"/>
      <c r="E19" s="37"/>
      <c r="F19" s="60"/>
    </row>
    <row r="20" spans="1:6" ht="12.75">
      <c r="A20" s="37"/>
      <c r="B20" s="37"/>
      <c r="C20" s="37"/>
      <c r="D20" s="37"/>
      <c r="E20" s="37"/>
      <c r="F20" s="60"/>
    </row>
    <row r="21" spans="2:6" ht="12.75">
      <c r="B21" s="37"/>
      <c r="C21" s="37"/>
      <c r="D21" s="37"/>
      <c r="E21" s="37"/>
      <c r="F21" s="6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15.00390625" style="3" customWidth="1"/>
    <col min="2" max="2" width="10.421875" style="3" customWidth="1"/>
    <col min="3" max="3" width="2.140625" style="3" customWidth="1"/>
    <col min="4" max="4" width="8.57421875" style="3" customWidth="1"/>
    <col min="5" max="5" width="10.421875" style="3" customWidth="1"/>
    <col min="6" max="7" width="10.421875" style="3" bestFit="1" customWidth="1"/>
    <col min="8" max="8" width="10.57421875" style="3" customWidth="1"/>
    <col min="9" max="9" width="12.7109375" style="3" bestFit="1" customWidth="1"/>
    <col min="10" max="16384" width="9.140625" style="3" customWidth="1"/>
  </cols>
  <sheetData>
    <row r="1" ht="15">
      <c r="A1" s="30" t="s">
        <v>100</v>
      </c>
    </row>
    <row r="2" ht="15">
      <c r="A2" s="30" t="s">
        <v>140</v>
      </c>
    </row>
    <row r="3" spans="1:9" ht="16.5" thickBot="1">
      <c r="A3" s="29"/>
      <c r="B3" s="29"/>
      <c r="C3" s="29"/>
      <c r="D3" s="29"/>
      <c r="E3" s="29"/>
      <c r="F3" s="29"/>
      <c r="G3" s="29"/>
      <c r="H3" s="29"/>
      <c r="I3" s="29"/>
    </row>
    <row r="4" spans="1:9" ht="13.5" thickTop="1">
      <c r="A4" s="36"/>
      <c r="B4" s="45" t="s">
        <v>20</v>
      </c>
      <c r="C4" s="45"/>
      <c r="D4" s="46"/>
      <c r="E4" s="46"/>
      <c r="F4" s="46"/>
      <c r="G4" s="46"/>
      <c r="H4" s="46"/>
      <c r="I4" s="46"/>
    </row>
    <row r="5" spans="1:9" ht="12.75">
      <c r="A5" s="36"/>
      <c r="B5" s="45" t="s">
        <v>89</v>
      </c>
      <c r="C5" s="45"/>
      <c r="D5" s="50" t="s">
        <v>90</v>
      </c>
      <c r="E5" s="50"/>
      <c r="F5" s="50"/>
      <c r="G5" s="50"/>
      <c r="H5" s="50"/>
      <c r="I5" s="45" t="s">
        <v>91</v>
      </c>
    </row>
    <row r="6" spans="1:9" ht="12.75">
      <c r="A6" s="41"/>
      <c r="B6" s="47" t="s">
        <v>92</v>
      </c>
      <c r="C6" s="47"/>
      <c r="D6" s="47" t="s">
        <v>93</v>
      </c>
      <c r="E6" s="47" t="s">
        <v>94</v>
      </c>
      <c r="F6" s="47" t="s">
        <v>95</v>
      </c>
      <c r="G6" s="47" t="s">
        <v>99</v>
      </c>
      <c r="H6" s="47" t="s">
        <v>96</v>
      </c>
      <c r="I6" s="47" t="s">
        <v>97</v>
      </c>
    </row>
    <row r="7" ht="12.75">
      <c r="A7" s="37"/>
    </row>
    <row r="8" spans="1:9" ht="12.75">
      <c r="A8" s="36" t="s">
        <v>6</v>
      </c>
      <c r="B8" s="12">
        <v>2106</v>
      </c>
      <c r="D8" s="33">
        <v>0.17236467236467237</v>
      </c>
      <c r="E8" s="33">
        <v>0.443019943019943</v>
      </c>
      <c r="F8" s="33">
        <v>0.2716049382716049</v>
      </c>
      <c r="G8" s="33">
        <v>0.06885090218423552</v>
      </c>
      <c r="H8" s="33">
        <v>0.043209876543209874</v>
      </c>
      <c r="I8" s="35">
        <v>2.9181</v>
      </c>
    </row>
    <row r="9" spans="1:9" ht="12.75">
      <c r="A9" s="36" t="s">
        <v>7</v>
      </c>
      <c r="B9" s="12">
        <v>1124</v>
      </c>
      <c r="D9" s="33">
        <v>0.30604982206405695</v>
      </c>
      <c r="E9" s="33">
        <v>0.32829181494661924</v>
      </c>
      <c r="F9" s="33">
        <v>0.19572953736654805</v>
      </c>
      <c r="G9" s="33">
        <v>0.08274021352313167</v>
      </c>
      <c r="H9" s="33">
        <v>0.08718861209964412</v>
      </c>
      <c r="I9" s="35">
        <v>2.94184</v>
      </c>
    </row>
    <row r="10" spans="1:9" ht="12.75">
      <c r="A10" s="36" t="s">
        <v>8</v>
      </c>
      <c r="B10" s="12">
        <v>761</v>
      </c>
      <c r="D10" s="33">
        <v>0.07752956636005257</v>
      </c>
      <c r="E10" s="33">
        <v>0.5650459921156373</v>
      </c>
      <c r="F10" s="33">
        <v>0.2628120893561104</v>
      </c>
      <c r="G10" s="33">
        <v>0.05913272010512484</v>
      </c>
      <c r="H10" s="33">
        <v>0.035479632063074903</v>
      </c>
      <c r="I10" s="35">
        <v>2.9168</v>
      </c>
    </row>
    <row r="11" spans="1:9" ht="12.75">
      <c r="A11" s="36" t="s">
        <v>9</v>
      </c>
      <c r="B11" s="12">
        <v>1987</v>
      </c>
      <c r="D11" s="33">
        <v>0.2999496728736789</v>
      </c>
      <c r="E11" s="33">
        <v>0.3427277302466029</v>
      </c>
      <c r="F11" s="33">
        <v>0.1766482133870156</v>
      </c>
      <c r="G11" s="33">
        <v>0.07045797684952189</v>
      </c>
      <c r="H11" s="33">
        <v>0.11021640664318068</v>
      </c>
      <c r="I11" s="35">
        <v>2.9384</v>
      </c>
    </row>
    <row r="12" spans="1:9" ht="12.75">
      <c r="A12" s="36"/>
      <c r="B12" s="12"/>
      <c r="D12" s="33"/>
      <c r="E12" s="33"/>
      <c r="F12" s="33"/>
      <c r="G12" s="33"/>
      <c r="H12" s="33"/>
      <c r="I12" s="35"/>
    </row>
    <row r="13" spans="1:9" ht="12.75">
      <c r="A13" s="36" t="s">
        <v>44</v>
      </c>
      <c r="B13" s="12">
        <v>5978</v>
      </c>
      <c r="D13" s="33">
        <v>0.22783539645366344</v>
      </c>
      <c r="E13" s="33">
        <v>0.40364670458347274</v>
      </c>
      <c r="F13" s="33">
        <v>0.22465707594513215</v>
      </c>
      <c r="G13" s="33">
        <v>0.0707594513215122</v>
      </c>
      <c r="H13" s="33">
        <v>0.07276681164268986</v>
      </c>
      <c r="I13" s="35">
        <v>2.9291</v>
      </c>
    </row>
    <row r="14" spans="1:9" ht="12.75">
      <c r="A14" s="52"/>
      <c r="B14" s="18"/>
      <c r="C14" s="18"/>
      <c r="D14" s="18"/>
      <c r="E14" s="18"/>
      <c r="F14" s="18"/>
      <c r="G14" s="18"/>
      <c r="H14" s="18"/>
      <c r="I14" s="18"/>
    </row>
    <row r="15" ht="12.75">
      <c r="A15" s="44"/>
    </row>
    <row r="16" ht="12.75">
      <c r="A16" s="37" t="s">
        <v>98</v>
      </c>
    </row>
    <row r="17" ht="12.75">
      <c r="A17" s="37" t="s">
        <v>101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2.140625" style="3" customWidth="1"/>
    <col min="2" max="7" width="9.7109375" style="3" customWidth="1"/>
    <col min="8" max="16384" width="9.140625" style="3" customWidth="1"/>
  </cols>
  <sheetData>
    <row r="1" ht="15">
      <c r="A1" s="30" t="s">
        <v>102</v>
      </c>
    </row>
    <row r="2" spans="1:7" ht="13.5" thickBot="1">
      <c r="A2" s="38"/>
      <c r="B2" s="38"/>
      <c r="C2" s="38"/>
      <c r="D2" s="38"/>
      <c r="E2" s="38"/>
      <c r="F2" s="38"/>
      <c r="G2" s="38"/>
    </row>
    <row r="3" spans="1:7" ht="13.5" thickTop="1">
      <c r="A3" s="36"/>
      <c r="B3" s="41"/>
      <c r="C3" s="41"/>
      <c r="D3" s="41"/>
      <c r="E3" s="41" t="s">
        <v>103</v>
      </c>
      <c r="F3" s="41"/>
      <c r="G3" s="41"/>
    </row>
    <row r="4" spans="1:7" ht="12.75">
      <c r="A4" s="41"/>
      <c r="B4" s="42" t="s">
        <v>104</v>
      </c>
      <c r="C4" s="42" t="s">
        <v>105</v>
      </c>
      <c r="D4" s="42" t="s">
        <v>106</v>
      </c>
      <c r="E4" s="42" t="s">
        <v>107</v>
      </c>
      <c r="F4" s="42" t="s">
        <v>108</v>
      </c>
      <c r="G4" s="42" t="s">
        <v>109</v>
      </c>
    </row>
    <row r="5" ht="12.75">
      <c r="A5" s="37"/>
    </row>
    <row r="6" spans="1:7" ht="12.75">
      <c r="A6" s="36" t="s">
        <v>110</v>
      </c>
      <c r="B6" s="12">
        <v>3212</v>
      </c>
      <c r="C6" s="12">
        <v>1082</v>
      </c>
      <c r="D6" s="12">
        <v>451</v>
      </c>
      <c r="E6" s="12">
        <v>184</v>
      </c>
      <c r="F6" s="12">
        <v>153</v>
      </c>
      <c r="G6" s="12">
        <v>40</v>
      </c>
    </row>
    <row r="7" spans="1:7" ht="12.75">
      <c r="A7" s="36" t="s">
        <v>111</v>
      </c>
      <c r="B7" s="33">
        <v>0.6270987895353377</v>
      </c>
      <c r="C7" s="33">
        <v>0.21124560718469348</v>
      </c>
      <c r="D7" s="33">
        <v>0.08805154236626318</v>
      </c>
      <c r="E7" s="33">
        <v>0.035923467395548615</v>
      </c>
      <c r="F7" s="33">
        <v>0.029871144084342053</v>
      </c>
      <c r="G7" s="33">
        <v>0.007809449433814916</v>
      </c>
    </row>
    <row r="8" spans="1:7" ht="12.75">
      <c r="A8" s="36" t="s">
        <v>112</v>
      </c>
      <c r="B8" s="33">
        <v>0.288097587227554</v>
      </c>
      <c r="C8" s="33">
        <v>0.09704906269620593</v>
      </c>
      <c r="D8" s="33">
        <v>0.04045205848058122</v>
      </c>
      <c r="E8" s="33">
        <v>0.016503722306933356</v>
      </c>
      <c r="F8" s="33">
        <v>0.013723203874786977</v>
      </c>
      <c r="G8" s="33">
        <v>0.003587765718898556</v>
      </c>
    </row>
    <row r="9" spans="1:7" ht="12.75">
      <c r="A9" s="52"/>
      <c r="B9" s="18"/>
      <c r="C9" s="18"/>
      <c r="D9" s="18"/>
      <c r="E9" s="18"/>
      <c r="F9" s="18"/>
      <c r="G9" s="18"/>
    </row>
    <row r="10" ht="12.75">
      <c r="A10" s="44"/>
    </row>
    <row r="11" ht="12.75">
      <c r="A11" s="37" t="s">
        <v>113</v>
      </c>
    </row>
    <row r="12" ht="12.75">
      <c r="A12" s="37" t="s">
        <v>101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4" sqref="E4:E5"/>
    </sheetView>
  </sheetViews>
  <sheetFormatPr defaultColWidth="9.140625" defaultRowHeight="12.75"/>
  <cols>
    <col min="1" max="1" width="16.421875" style="0" customWidth="1"/>
    <col min="2" max="2" width="2.7109375" style="0" customWidth="1"/>
    <col min="3" max="6" width="15.7109375" style="0" customWidth="1"/>
  </cols>
  <sheetData>
    <row r="1" spans="1:6" ht="15">
      <c r="A1" s="30" t="s">
        <v>115</v>
      </c>
      <c r="B1" s="37"/>
      <c r="C1" s="37"/>
      <c r="D1" s="37"/>
      <c r="E1" s="37"/>
      <c r="F1" s="37"/>
    </row>
    <row r="2" spans="1:6" ht="13.5" thickBot="1">
      <c r="A2" s="38"/>
      <c r="B2" s="38"/>
      <c r="C2" s="38"/>
      <c r="D2" s="38"/>
      <c r="E2" s="38"/>
      <c r="F2" s="38"/>
    </row>
    <row r="3" spans="1:6" ht="13.5" thickTop="1">
      <c r="A3" s="36"/>
      <c r="B3" s="36"/>
      <c r="C3" s="40" t="s">
        <v>29</v>
      </c>
      <c r="D3" s="40"/>
      <c r="E3" s="40" t="s">
        <v>30</v>
      </c>
      <c r="F3" s="40"/>
    </row>
    <row r="4" spans="1:5" ht="15.75">
      <c r="A4" s="36"/>
      <c r="B4" s="36"/>
      <c r="C4" s="39" t="s">
        <v>33</v>
      </c>
      <c r="D4" s="39" t="s">
        <v>38</v>
      </c>
      <c r="E4" s="97"/>
    </row>
    <row r="5" spans="1:6" ht="15.75">
      <c r="A5" s="41" t="s">
        <v>29</v>
      </c>
      <c r="B5" s="42" t="s">
        <v>29</v>
      </c>
      <c r="C5" s="42" t="s">
        <v>39</v>
      </c>
      <c r="D5" s="42" t="s">
        <v>116</v>
      </c>
      <c r="E5" s="98" t="s">
        <v>117</v>
      </c>
      <c r="F5" s="42" t="s">
        <v>53</v>
      </c>
    </row>
    <row r="6" spans="1:6" ht="12.75">
      <c r="A6" s="37"/>
      <c r="B6" s="37"/>
      <c r="C6" s="37"/>
      <c r="D6" s="37"/>
      <c r="E6" s="37"/>
      <c r="F6" s="37"/>
    </row>
    <row r="7" spans="1:6" ht="12.75">
      <c r="A7" s="36" t="s">
        <v>6</v>
      </c>
      <c r="B7" s="55"/>
      <c r="C7" s="55">
        <v>0.629</v>
      </c>
      <c r="D7" s="55">
        <v>0.5525</v>
      </c>
      <c r="E7" s="55">
        <v>0.4564</v>
      </c>
      <c r="F7" s="55">
        <v>0.6417</v>
      </c>
    </row>
    <row r="8" spans="1:6" ht="12.75">
      <c r="A8" s="36" t="s">
        <v>7</v>
      </c>
      <c r="B8" s="55"/>
      <c r="C8" s="55">
        <v>0.4783</v>
      </c>
      <c r="D8" s="55">
        <v>0.4869</v>
      </c>
      <c r="E8" s="55">
        <v>0.4125</v>
      </c>
      <c r="F8" s="55">
        <v>0.4741</v>
      </c>
    </row>
    <row r="9" spans="1:6" ht="12.75">
      <c r="A9" s="36" t="s">
        <v>8</v>
      </c>
      <c r="B9" s="55"/>
      <c r="C9" s="55">
        <v>0.8571</v>
      </c>
      <c r="D9" s="55">
        <v>0.7406</v>
      </c>
      <c r="E9" s="55">
        <v>0.5814</v>
      </c>
      <c r="F9" s="55">
        <v>0.8485</v>
      </c>
    </row>
    <row r="10" spans="1:6" ht="12.75">
      <c r="A10" s="36" t="s">
        <v>9</v>
      </c>
      <c r="B10" s="55"/>
      <c r="C10" s="55">
        <v>0.5727</v>
      </c>
      <c r="D10" s="55">
        <v>0.4907</v>
      </c>
      <c r="E10" s="55">
        <v>0.3521</v>
      </c>
      <c r="F10" s="55">
        <v>0.6765</v>
      </c>
    </row>
    <row r="11" spans="1:6" ht="12.75">
      <c r="A11" s="36"/>
      <c r="B11" s="37"/>
      <c r="C11" s="37"/>
      <c r="D11" s="55"/>
      <c r="E11" s="55"/>
      <c r="F11" s="55"/>
    </row>
    <row r="12" spans="1:6" ht="12.75">
      <c r="A12" s="36" t="s">
        <v>44</v>
      </c>
      <c r="B12" s="55"/>
      <c r="C12" s="55">
        <v>0.5978</v>
      </c>
      <c r="D12" s="55">
        <v>0.5361</v>
      </c>
      <c r="E12" s="55">
        <v>0.3981</v>
      </c>
      <c r="F12" s="55">
        <v>0.6405</v>
      </c>
    </row>
    <row r="13" spans="1:6" ht="12.75">
      <c r="A13" s="43"/>
      <c r="B13" s="43"/>
      <c r="C13" s="43"/>
      <c r="D13" s="43"/>
      <c r="E13" s="43"/>
      <c r="F13" s="43"/>
    </row>
    <row r="14" spans="1:6" ht="12.75">
      <c r="A14" s="44"/>
      <c r="B14" s="44"/>
      <c r="C14" s="44"/>
      <c r="D14" s="44"/>
      <c r="E14" s="44"/>
      <c r="F14" s="44"/>
    </row>
    <row r="15" spans="1:6" ht="12.75">
      <c r="A15" s="37" t="s">
        <v>139</v>
      </c>
      <c r="B15" s="37"/>
      <c r="C15" s="37"/>
      <c r="D15" s="37"/>
      <c r="E15" s="37"/>
      <c r="F15" s="37"/>
    </row>
    <row r="16" spans="1:6" ht="12.75">
      <c r="A16" s="37" t="s">
        <v>101</v>
      </c>
      <c r="B16" s="37"/>
      <c r="C16" s="37"/>
      <c r="D16" s="37"/>
      <c r="E16" s="37"/>
      <c r="F16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Day</dc:creator>
  <cp:keywords/>
  <dc:description/>
  <cp:lastModifiedBy>mev7v7</cp:lastModifiedBy>
  <cp:lastPrinted>2001-10-16T15:21:42Z</cp:lastPrinted>
  <dcterms:created xsi:type="dcterms:W3CDTF">2001-10-12T19:21:28Z</dcterms:created>
  <dcterms:modified xsi:type="dcterms:W3CDTF">2010-02-24T22:26:42Z</dcterms:modified>
  <cp:category/>
  <cp:version/>
  <cp:contentType/>
  <cp:contentStatus/>
</cp:coreProperties>
</file>